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11476.37123\"/>
    </mc:Choice>
  </mc:AlternateContent>
  <bookViews>
    <workbookView xWindow="240" yWindow="60" windowWidth="20115" windowHeight="8010" activeTab="4"/>
  </bookViews>
  <sheets>
    <sheet name="старт" sheetId="35" r:id="rId1"/>
    <sheet name="промежут" sheetId="34" r:id="rId2"/>
    <sheet name="итог" sheetId="33" r:id="rId3"/>
    <sheet name="ангелина" sheetId="1" r:id="rId4"/>
    <sheet name="Толқын" sheetId="5" r:id="rId5"/>
    <sheet name="Лист6" sheetId="6" r:id="rId6"/>
    <sheet name="Лист7" sheetId="7" r:id="rId7"/>
    <sheet name="Лист8" sheetId="8" r:id="rId8"/>
    <sheet name="Лист9" sheetId="9" r:id="rId9"/>
    <sheet name="Лист10" sheetId="10" r:id="rId10"/>
    <sheet name="Лист11" sheetId="11" r:id="rId11"/>
    <sheet name="Лист12" sheetId="12" r:id="rId12"/>
    <sheet name="Лист13" sheetId="13" r:id="rId13"/>
    <sheet name="Лист14" sheetId="14" r:id="rId14"/>
    <sheet name="Лист15" sheetId="15" r:id="rId15"/>
    <sheet name="Лист16" sheetId="16" r:id="rId16"/>
    <sheet name="Лист17" sheetId="17" r:id="rId17"/>
    <sheet name="Лист18" sheetId="18" r:id="rId18"/>
    <sheet name="Лист19" sheetId="19" r:id="rId19"/>
    <sheet name="Лист20" sheetId="20" r:id="rId20"/>
    <sheet name="Лист21" sheetId="21" r:id="rId21"/>
    <sheet name="Лист22" sheetId="22" r:id="rId22"/>
    <sheet name="Лист23" sheetId="23" r:id="rId23"/>
    <sheet name="Лист24" sheetId="24" r:id="rId24"/>
    <sheet name="Лист25" sheetId="25" r:id="rId25"/>
    <sheet name="Лист26" sheetId="26" r:id="rId26"/>
    <sheet name="Лист27" sheetId="27" r:id="rId27"/>
    <sheet name="Лист28" sheetId="28" r:id="rId28"/>
    <sheet name="Лист29" sheetId="29" r:id="rId29"/>
    <sheet name="Лист30" sheetId="30" r:id="rId30"/>
  </sheets>
  <calcPr calcId="162913"/>
</workbook>
</file>

<file path=xl/calcChain.xml><?xml version="1.0" encoding="utf-8"?>
<calcChain xmlns="http://schemas.openxmlformats.org/spreadsheetml/2006/main">
  <c r="J10" i="33" l="1"/>
  <c r="J10" i="34"/>
  <c r="J10" i="35"/>
  <c r="K10" i="33" l="1"/>
  <c r="K10" i="34"/>
  <c r="K10" i="35"/>
  <c r="H19" i="30" l="1"/>
  <c r="F11" i="30" s="1"/>
  <c r="G19" i="30"/>
  <c r="F10" i="30" s="1"/>
  <c r="F19" i="30"/>
  <c r="F9" i="30" s="1"/>
  <c r="E19" i="30"/>
  <c r="F8" i="30" s="1"/>
  <c r="D19" i="30"/>
  <c r="F7" i="30" s="1"/>
  <c r="H18" i="30"/>
  <c r="E11" i="30" s="1"/>
  <c r="G18" i="30"/>
  <c r="E10" i="30" s="1"/>
  <c r="F18" i="30"/>
  <c r="E9" i="30" s="1"/>
  <c r="E18" i="30"/>
  <c r="E8" i="30" s="1"/>
  <c r="D18" i="30"/>
  <c r="E7" i="30" s="1"/>
  <c r="H17" i="30"/>
  <c r="D11" i="30" s="1"/>
  <c r="G17" i="30"/>
  <c r="D10" i="30" s="1"/>
  <c r="F17" i="30"/>
  <c r="D9" i="30" s="1"/>
  <c r="E17" i="30"/>
  <c r="D8" i="30" s="1"/>
  <c r="D17" i="30"/>
  <c r="D7" i="30" s="1"/>
  <c r="H19" i="29"/>
  <c r="F11" i="29" s="1"/>
  <c r="G19" i="29"/>
  <c r="F10" i="29" s="1"/>
  <c r="F19" i="29"/>
  <c r="F9" i="29" s="1"/>
  <c r="E19" i="29"/>
  <c r="F8" i="29" s="1"/>
  <c r="D19" i="29"/>
  <c r="F7" i="29" s="1"/>
  <c r="H18" i="29"/>
  <c r="E11" i="29" s="1"/>
  <c r="G18" i="29"/>
  <c r="E10" i="29" s="1"/>
  <c r="F18" i="29"/>
  <c r="E9" i="29" s="1"/>
  <c r="E18" i="29"/>
  <c r="E8" i="29" s="1"/>
  <c r="D18" i="29"/>
  <c r="E7" i="29" s="1"/>
  <c r="H17" i="29"/>
  <c r="D11" i="29" s="1"/>
  <c r="G17" i="29"/>
  <c r="D10" i="29" s="1"/>
  <c r="F17" i="29"/>
  <c r="D9" i="29" s="1"/>
  <c r="E17" i="29"/>
  <c r="D8" i="29" s="1"/>
  <c r="D17" i="29"/>
  <c r="D7" i="29" s="1"/>
  <c r="H19" i="28"/>
  <c r="F11" i="28" s="1"/>
  <c r="G19" i="28"/>
  <c r="F10" i="28" s="1"/>
  <c r="F19" i="28"/>
  <c r="F9" i="28" s="1"/>
  <c r="E19" i="28"/>
  <c r="F8" i="28" s="1"/>
  <c r="D19" i="28"/>
  <c r="F7" i="28" s="1"/>
  <c r="H18" i="28"/>
  <c r="E11" i="28" s="1"/>
  <c r="G18" i="28"/>
  <c r="E10" i="28" s="1"/>
  <c r="F18" i="28"/>
  <c r="E9" i="28" s="1"/>
  <c r="E18" i="28"/>
  <c r="E8" i="28" s="1"/>
  <c r="D18" i="28"/>
  <c r="E7" i="28" s="1"/>
  <c r="H17" i="28"/>
  <c r="D11" i="28" s="1"/>
  <c r="G17" i="28"/>
  <c r="D10" i="28" s="1"/>
  <c r="F17" i="28"/>
  <c r="D9" i="28" s="1"/>
  <c r="E17" i="28"/>
  <c r="D8" i="28" s="1"/>
  <c r="D17" i="28"/>
  <c r="D7" i="28" s="1"/>
  <c r="H19" i="27"/>
  <c r="F11" i="27" s="1"/>
  <c r="G19" i="27"/>
  <c r="F10" i="27" s="1"/>
  <c r="F19" i="27"/>
  <c r="F9" i="27" s="1"/>
  <c r="E19" i="27"/>
  <c r="F8" i="27" s="1"/>
  <c r="D19" i="27"/>
  <c r="F7" i="27" s="1"/>
  <c r="H18" i="27"/>
  <c r="E11" i="27" s="1"/>
  <c r="G18" i="27"/>
  <c r="E10" i="27" s="1"/>
  <c r="F18" i="27"/>
  <c r="E9" i="27" s="1"/>
  <c r="E18" i="27"/>
  <c r="E8" i="27" s="1"/>
  <c r="D18" i="27"/>
  <c r="E7" i="27" s="1"/>
  <c r="H17" i="27"/>
  <c r="D11" i="27" s="1"/>
  <c r="G17" i="27"/>
  <c r="D10" i="27" s="1"/>
  <c r="F17" i="27"/>
  <c r="D9" i="27" s="1"/>
  <c r="E17" i="27"/>
  <c r="D8" i="27" s="1"/>
  <c r="D17" i="27"/>
  <c r="D7" i="27" s="1"/>
  <c r="H19" i="26"/>
  <c r="F11" i="26" s="1"/>
  <c r="G19" i="26"/>
  <c r="F10" i="26" s="1"/>
  <c r="F19" i="26"/>
  <c r="F9" i="26" s="1"/>
  <c r="E19" i="26"/>
  <c r="F8" i="26" s="1"/>
  <c r="D19" i="26"/>
  <c r="F7" i="26" s="1"/>
  <c r="H18" i="26"/>
  <c r="E11" i="26" s="1"/>
  <c r="G18" i="26"/>
  <c r="E10" i="26" s="1"/>
  <c r="F18" i="26"/>
  <c r="E9" i="26" s="1"/>
  <c r="E18" i="26"/>
  <c r="E8" i="26" s="1"/>
  <c r="D18" i="26"/>
  <c r="E7" i="26" s="1"/>
  <c r="H17" i="26"/>
  <c r="D11" i="26" s="1"/>
  <c r="G17" i="26"/>
  <c r="D10" i="26" s="1"/>
  <c r="F17" i="26"/>
  <c r="D9" i="26" s="1"/>
  <c r="E17" i="26"/>
  <c r="D8" i="26" s="1"/>
  <c r="D17" i="26"/>
  <c r="D7" i="26" s="1"/>
  <c r="H19" i="25"/>
  <c r="F11" i="25" s="1"/>
  <c r="G19" i="25"/>
  <c r="F10" i="25" s="1"/>
  <c r="F19" i="25"/>
  <c r="F9" i="25" s="1"/>
  <c r="E19" i="25"/>
  <c r="F8" i="25" s="1"/>
  <c r="D19" i="25"/>
  <c r="F7" i="25" s="1"/>
  <c r="H18" i="25"/>
  <c r="E11" i="25" s="1"/>
  <c r="G18" i="25"/>
  <c r="E10" i="25" s="1"/>
  <c r="F18" i="25"/>
  <c r="E9" i="25" s="1"/>
  <c r="E18" i="25"/>
  <c r="E8" i="25" s="1"/>
  <c r="D18" i="25"/>
  <c r="E7" i="25" s="1"/>
  <c r="H17" i="25"/>
  <c r="D11" i="25" s="1"/>
  <c r="G17" i="25"/>
  <c r="D10" i="25" s="1"/>
  <c r="F17" i="25"/>
  <c r="D9" i="25" s="1"/>
  <c r="E17" i="25"/>
  <c r="D8" i="25" s="1"/>
  <c r="D17" i="25"/>
  <c r="D7" i="25" s="1"/>
  <c r="H19" i="24"/>
  <c r="F11" i="24" s="1"/>
  <c r="G19" i="24"/>
  <c r="F10" i="24" s="1"/>
  <c r="F19" i="24"/>
  <c r="F9" i="24" s="1"/>
  <c r="E19" i="24"/>
  <c r="F8" i="24" s="1"/>
  <c r="D19" i="24"/>
  <c r="F7" i="24" s="1"/>
  <c r="H18" i="24"/>
  <c r="E11" i="24" s="1"/>
  <c r="G18" i="24"/>
  <c r="E10" i="24" s="1"/>
  <c r="F18" i="24"/>
  <c r="E9" i="24" s="1"/>
  <c r="E18" i="24"/>
  <c r="E8" i="24" s="1"/>
  <c r="D18" i="24"/>
  <c r="E7" i="24" s="1"/>
  <c r="H17" i="24"/>
  <c r="D11" i="24" s="1"/>
  <c r="G17" i="24"/>
  <c r="D10" i="24" s="1"/>
  <c r="F17" i="24"/>
  <c r="D9" i="24" s="1"/>
  <c r="E17" i="24"/>
  <c r="D8" i="24" s="1"/>
  <c r="D17" i="24"/>
  <c r="D7" i="24" s="1"/>
  <c r="H19" i="23"/>
  <c r="F11" i="23" s="1"/>
  <c r="G19" i="23"/>
  <c r="F10" i="23" s="1"/>
  <c r="F19" i="23"/>
  <c r="F9" i="23" s="1"/>
  <c r="E19" i="23"/>
  <c r="F8" i="23" s="1"/>
  <c r="D19" i="23"/>
  <c r="F7" i="23" s="1"/>
  <c r="H18" i="23"/>
  <c r="E11" i="23" s="1"/>
  <c r="G18" i="23"/>
  <c r="E10" i="23" s="1"/>
  <c r="F18" i="23"/>
  <c r="E9" i="23" s="1"/>
  <c r="E18" i="23"/>
  <c r="E8" i="23" s="1"/>
  <c r="D18" i="23"/>
  <c r="E7" i="23" s="1"/>
  <c r="H17" i="23"/>
  <c r="D11" i="23" s="1"/>
  <c r="G17" i="23"/>
  <c r="D10" i="23" s="1"/>
  <c r="F17" i="23"/>
  <c r="D9" i="23" s="1"/>
  <c r="E17" i="23"/>
  <c r="D8" i="23" s="1"/>
  <c r="D17" i="23"/>
  <c r="D7" i="23" s="1"/>
  <c r="H19" i="22"/>
  <c r="F11" i="22" s="1"/>
  <c r="G19" i="22"/>
  <c r="F10" i="22" s="1"/>
  <c r="F19" i="22"/>
  <c r="F9" i="22" s="1"/>
  <c r="E19" i="22"/>
  <c r="F8" i="22" s="1"/>
  <c r="D19" i="22"/>
  <c r="F7" i="22" s="1"/>
  <c r="H18" i="22"/>
  <c r="E11" i="22" s="1"/>
  <c r="G18" i="22"/>
  <c r="E10" i="22" s="1"/>
  <c r="F18" i="22"/>
  <c r="E9" i="22" s="1"/>
  <c r="E18" i="22"/>
  <c r="E8" i="22" s="1"/>
  <c r="D18" i="22"/>
  <c r="E7" i="22" s="1"/>
  <c r="H17" i="22"/>
  <c r="D11" i="22" s="1"/>
  <c r="G17" i="22"/>
  <c r="D10" i="22" s="1"/>
  <c r="F17" i="22"/>
  <c r="D9" i="22" s="1"/>
  <c r="E17" i="22"/>
  <c r="D8" i="22" s="1"/>
  <c r="D17" i="22"/>
  <c r="D7" i="22" s="1"/>
  <c r="H19" i="21"/>
  <c r="F11" i="21" s="1"/>
  <c r="G19" i="21"/>
  <c r="F10" i="21" s="1"/>
  <c r="F19" i="21"/>
  <c r="F9" i="21" s="1"/>
  <c r="E19" i="21"/>
  <c r="F8" i="21" s="1"/>
  <c r="D19" i="21"/>
  <c r="F7" i="21" s="1"/>
  <c r="H18" i="21"/>
  <c r="E11" i="21" s="1"/>
  <c r="G18" i="21"/>
  <c r="E10" i="21" s="1"/>
  <c r="F18" i="21"/>
  <c r="E9" i="21" s="1"/>
  <c r="E18" i="21"/>
  <c r="E8" i="21" s="1"/>
  <c r="D18" i="21"/>
  <c r="E7" i="21" s="1"/>
  <c r="H17" i="21"/>
  <c r="D11" i="21" s="1"/>
  <c r="G17" i="21"/>
  <c r="D10" i="21" s="1"/>
  <c r="F17" i="21"/>
  <c r="D9" i="21" s="1"/>
  <c r="E17" i="21"/>
  <c r="D8" i="21" s="1"/>
  <c r="D17" i="21"/>
  <c r="D7" i="21" s="1"/>
  <c r="H19" i="20"/>
  <c r="F11" i="20" s="1"/>
  <c r="G19" i="20"/>
  <c r="F10" i="20" s="1"/>
  <c r="F19" i="20"/>
  <c r="F9" i="20" s="1"/>
  <c r="E19" i="20"/>
  <c r="F8" i="20" s="1"/>
  <c r="D19" i="20"/>
  <c r="F7" i="20" s="1"/>
  <c r="H18" i="20"/>
  <c r="E11" i="20" s="1"/>
  <c r="G18" i="20"/>
  <c r="E10" i="20" s="1"/>
  <c r="F18" i="20"/>
  <c r="E9" i="20" s="1"/>
  <c r="E18" i="20"/>
  <c r="E8" i="20" s="1"/>
  <c r="D18" i="20"/>
  <c r="E7" i="20" s="1"/>
  <c r="H17" i="20"/>
  <c r="D11" i="20" s="1"/>
  <c r="G17" i="20"/>
  <c r="D10" i="20" s="1"/>
  <c r="F17" i="20"/>
  <c r="D9" i="20" s="1"/>
  <c r="E17" i="20"/>
  <c r="D8" i="20" s="1"/>
  <c r="D17" i="20"/>
  <c r="D7" i="20" s="1"/>
  <c r="H19" i="19"/>
  <c r="F11" i="19" s="1"/>
  <c r="G19" i="19"/>
  <c r="F10" i="19" s="1"/>
  <c r="F19" i="19"/>
  <c r="F9" i="19" s="1"/>
  <c r="E19" i="19"/>
  <c r="F8" i="19" s="1"/>
  <c r="D19" i="19"/>
  <c r="F7" i="19" s="1"/>
  <c r="H18" i="19"/>
  <c r="E11" i="19" s="1"/>
  <c r="G18" i="19"/>
  <c r="E10" i="19" s="1"/>
  <c r="F18" i="19"/>
  <c r="E9" i="19" s="1"/>
  <c r="E18" i="19"/>
  <c r="E8" i="19" s="1"/>
  <c r="D18" i="19"/>
  <c r="E7" i="19" s="1"/>
  <c r="H17" i="19"/>
  <c r="D11" i="19" s="1"/>
  <c r="G17" i="19"/>
  <c r="D10" i="19" s="1"/>
  <c r="F17" i="19"/>
  <c r="D9" i="19" s="1"/>
  <c r="E17" i="19"/>
  <c r="D8" i="19" s="1"/>
  <c r="D17" i="19"/>
  <c r="D7" i="19" s="1"/>
  <c r="H19" i="18"/>
  <c r="F11" i="18" s="1"/>
  <c r="G19" i="18"/>
  <c r="F10" i="18" s="1"/>
  <c r="F19" i="18"/>
  <c r="F9" i="18" s="1"/>
  <c r="E19" i="18"/>
  <c r="F8" i="18" s="1"/>
  <c r="D19" i="18"/>
  <c r="F7" i="18" s="1"/>
  <c r="H18" i="18"/>
  <c r="E11" i="18" s="1"/>
  <c r="G18" i="18"/>
  <c r="E10" i="18" s="1"/>
  <c r="F18" i="18"/>
  <c r="E9" i="18" s="1"/>
  <c r="E18" i="18"/>
  <c r="E8" i="18" s="1"/>
  <c r="D18" i="18"/>
  <c r="E7" i="18" s="1"/>
  <c r="H17" i="18"/>
  <c r="D11" i="18" s="1"/>
  <c r="G17" i="18"/>
  <c r="D10" i="18" s="1"/>
  <c r="F17" i="18"/>
  <c r="D9" i="18" s="1"/>
  <c r="E17" i="18"/>
  <c r="D8" i="18" s="1"/>
  <c r="D17" i="18"/>
  <c r="D7" i="18" s="1"/>
  <c r="H19" i="17"/>
  <c r="F11" i="17" s="1"/>
  <c r="G19" i="17"/>
  <c r="F10" i="17" s="1"/>
  <c r="F19" i="17"/>
  <c r="F9" i="17" s="1"/>
  <c r="E19" i="17"/>
  <c r="F8" i="17" s="1"/>
  <c r="D19" i="17"/>
  <c r="F7" i="17" s="1"/>
  <c r="H18" i="17"/>
  <c r="E11" i="17" s="1"/>
  <c r="G18" i="17"/>
  <c r="E10" i="17" s="1"/>
  <c r="F18" i="17"/>
  <c r="E9" i="17" s="1"/>
  <c r="E18" i="17"/>
  <c r="E8" i="17" s="1"/>
  <c r="D18" i="17"/>
  <c r="E7" i="17" s="1"/>
  <c r="H17" i="17"/>
  <c r="D11" i="17" s="1"/>
  <c r="G17" i="17"/>
  <c r="D10" i="17" s="1"/>
  <c r="F17" i="17"/>
  <c r="D9" i="17" s="1"/>
  <c r="E17" i="17"/>
  <c r="D8" i="17" s="1"/>
  <c r="D17" i="17"/>
  <c r="D7" i="17" s="1"/>
  <c r="H19" i="16"/>
  <c r="F11" i="16" s="1"/>
  <c r="G19" i="16"/>
  <c r="F10" i="16" s="1"/>
  <c r="F19" i="16"/>
  <c r="F9" i="16" s="1"/>
  <c r="E19" i="16"/>
  <c r="F8" i="16" s="1"/>
  <c r="D19" i="16"/>
  <c r="F7" i="16" s="1"/>
  <c r="H18" i="16"/>
  <c r="E11" i="16" s="1"/>
  <c r="G18" i="16"/>
  <c r="E10" i="16" s="1"/>
  <c r="F18" i="16"/>
  <c r="E9" i="16" s="1"/>
  <c r="E18" i="16"/>
  <c r="E8" i="16" s="1"/>
  <c r="D18" i="16"/>
  <c r="E7" i="16" s="1"/>
  <c r="H17" i="16"/>
  <c r="D11" i="16" s="1"/>
  <c r="G17" i="16"/>
  <c r="D10" i="16" s="1"/>
  <c r="F17" i="16"/>
  <c r="D9" i="16" s="1"/>
  <c r="E17" i="16"/>
  <c r="D8" i="16" s="1"/>
  <c r="D17" i="16"/>
  <c r="D7" i="16" s="1"/>
  <c r="H19" i="15"/>
  <c r="F11" i="15" s="1"/>
  <c r="G19" i="15"/>
  <c r="F10" i="15" s="1"/>
  <c r="F19" i="15"/>
  <c r="F9" i="15" s="1"/>
  <c r="E19" i="15"/>
  <c r="F8" i="15" s="1"/>
  <c r="D19" i="15"/>
  <c r="F7" i="15" s="1"/>
  <c r="H18" i="15"/>
  <c r="E11" i="15" s="1"/>
  <c r="G18" i="15"/>
  <c r="E10" i="15" s="1"/>
  <c r="F18" i="15"/>
  <c r="E9" i="15" s="1"/>
  <c r="E18" i="15"/>
  <c r="E8" i="15" s="1"/>
  <c r="D18" i="15"/>
  <c r="E7" i="15" s="1"/>
  <c r="H17" i="15"/>
  <c r="D11" i="15" s="1"/>
  <c r="G17" i="15"/>
  <c r="D10" i="15" s="1"/>
  <c r="F17" i="15"/>
  <c r="D9" i="15" s="1"/>
  <c r="E17" i="15"/>
  <c r="D8" i="15" s="1"/>
  <c r="D17" i="15"/>
  <c r="D7" i="15" s="1"/>
  <c r="H19" i="14"/>
  <c r="F11" i="14" s="1"/>
  <c r="G19" i="14"/>
  <c r="F10" i="14" s="1"/>
  <c r="F19" i="14"/>
  <c r="F9" i="14" s="1"/>
  <c r="E19" i="14"/>
  <c r="F8" i="14" s="1"/>
  <c r="D19" i="14"/>
  <c r="F7" i="14" s="1"/>
  <c r="H18" i="14"/>
  <c r="E11" i="14" s="1"/>
  <c r="G18" i="14"/>
  <c r="E10" i="14" s="1"/>
  <c r="F18" i="14"/>
  <c r="E9" i="14" s="1"/>
  <c r="E18" i="14"/>
  <c r="E8" i="14" s="1"/>
  <c r="D18" i="14"/>
  <c r="E7" i="14" s="1"/>
  <c r="H17" i="14"/>
  <c r="D11" i="14" s="1"/>
  <c r="G17" i="14"/>
  <c r="D10" i="14" s="1"/>
  <c r="F17" i="14"/>
  <c r="D9" i="14" s="1"/>
  <c r="E17" i="14"/>
  <c r="D8" i="14" s="1"/>
  <c r="D17" i="14"/>
  <c r="D7" i="14" s="1"/>
  <c r="H19" i="13"/>
  <c r="F11" i="13" s="1"/>
  <c r="G19" i="13"/>
  <c r="F10" i="13" s="1"/>
  <c r="F19" i="13"/>
  <c r="F9" i="13" s="1"/>
  <c r="E19" i="13"/>
  <c r="F8" i="13" s="1"/>
  <c r="D19" i="13"/>
  <c r="F7" i="13" s="1"/>
  <c r="H18" i="13"/>
  <c r="E11" i="13" s="1"/>
  <c r="G18" i="13"/>
  <c r="E10" i="13" s="1"/>
  <c r="F18" i="13"/>
  <c r="E9" i="13" s="1"/>
  <c r="E18" i="13"/>
  <c r="E8" i="13" s="1"/>
  <c r="D18" i="13"/>
  <c r="E7" i="13" s="1"/>
  <c r="H17" i="13"/>
  <c r="D11" i="13" s="1"/>
  <c r="G17" i="13"/>
  <c r="D10" i="13" s="1"/>
  <c r="F17" i="13"/>
  <c r="D9" i="13" s="1"/>
  <c r="E17" i="13"/>
  <c r="D8" i="13" s="1"/>
  <c r="D17" i="13"/>
  <c r="D7" i="13" s="1"/>
  <c r="H19" i="12"/>
  <c r="F11" i="12" s="1"/>
  <c r="G19" i="12"/>
  <c r="F10" i="12" s="1"/>
  <c r="F19" i="12"/>
  <c r="F9" i="12" s="1"/>
  <c r="E19" i="12"/>
  <c r="F8" i="12" s="1"/>
  <c r="D19" i="12"/>
  <c r="F7" i="12" s="1"/>
  <c r="H18" i="12"/>
  <c r="E11" i="12" s="1"/>
  <c r="G18" i="12"/>
  <c r="E10" i="12" s="1"/>
  <c r="F18" i="12"/>
  <c r="E9" i="12" s="1"/>
  <c r="E18" i="12"/>
  <c r="E8" i="12" s="1"/>
  <c r="D18" i="12"/>
  <c r="E7" i="12" s="1"/>
  <c r="H17" i="12"/>
  <c r="D11" i="12" s="1"/>
  <c r="G17" i="12"/>
  <c r="D10" i="12" s="1"/>
  <c r="F17" i="12"/>
  <c r="D9" i="12" s="1"/>
  <c r="E17" i="12"/>
  <c r="D8" i="12" s="1"/>
  <c r="D17" i="12"/>
  <c r="D7" i="12" s="1"/>
  <c r="H19" i="11"/>
  <c r="F11" i="11" s="1"/>
  <c r="G19" i="11"/>
  <c r="F10" i="11" s="1"/>
  <c r="F19" i="11"/>
  <c r="F9" i="11" s="1"/>
  <c r="E19" i="11"/>
  <c r="F8" i="11" s="1"/>
  <c r="D19" i="11"/>
  <c r="F7" i="11" s="1"/>
  <c r="H18" i="11"/>
  <c r="E11" i="11" s="1"/>
  <c r="G18" i="11"/>
  <c r="E10" i="11" s="1"/>
  <c r="F18" i="11"/>
  <c r="E9" i="11" s="1"/>
  <c r="E18" i="11"/>
  <c r="E8" i="11" s="1"/>
  <c r="D18" i="11"/>
  <c r="E7" i="11" s="1"/>
  <c r="H17" i="11"/>
  <c r="D11" i="11" s="1"/>
  <c r="G17" i="11"/>
  <c r="D10" i="11" s="1"/>
  <c r="F17" i="11"/>
  <c r="D9" i="11" s="1"/>
  <c r="E17" i="11"/>
  <c r="D8" i="11" s="1"/>
  <c r="D17" i="11"/>
  <c r="D7" i="11" s="1"/>
  <c r="H19" i="10"/>
  <c r="F11" i="10" s="1"/>
  <c r="G19" i="10"/>
  <c r="F10" i="10" s="1"/>
  <c r="F19" i="10"/>
  <c r="F9" i="10" s="1"/>
  <c r="E19" i="10"/>
  <c r="F8" i="10" s="1"/>
  <c r="D19" i="10"/>
  <c r="F7" i="10" s="1"/>
  <c r="H18" i="10"/>
  <c r="E11" i="10" s="1"/>
  <c r="G18" i="10"/>
  <c r="E10" i="10" s="1"/>
  <c r="F18" i="10"/>
  <c r="E9" i="10" s="1"/>
  <c r="E18" i="10"/>
  <c r="E8" i="10" s="1"/>
  <c r="D18" i="10"/>
  <c r="E7" i="10" s="1"/>
  <c r="H17" i="10"/>
  <c r="D11" i="10" s="1"/>
  <c r="G17" i="10"/>
  <c r="D10" i="10" s="1"/>
  <c r="F17" i="10"/>
  <c r="D9" i="10" s="1"/>
  <c r="E17" i="10"/>
  <c r="D8" i="10" s="1"/>
  <c r="D17" i="10"/>
  <c r="D7" i="10" s="1"/>
  <c r="H19" i="9"/>
  <c r="F11" i="9" s="1"/>
  <c r="G19" i="9"/>
  <c r="F10" i="9" s="1"/>
  <c r="F19" i="9"/>
  <c r="F9" i="9" s="1"/>
  <c r="E19" i="9"/>
  <c r="F8" i="9" s="1"/>
  <c r="D19" i="9"/>
  <c r="F7" i="9" s="1"/>
  <c r="H18" i="9"/>
  <c r="E11" i="9" s="1"/>
  <c r="G18" i="9"/>
  <c r="E10" i="9" s="1"/>
  <c r="F18" i="9"/>
  <c r="E9" i="9" s="1"/>
  <c r="E18" i="9"/>
  <c r="E8" i="9" s="1"/>
  <c r="D18" i="9"/>
  <c r="E7" i="9" s="1"/>
  <c r="H17" i="9"/>
  <c r="D11" i="9" s="1"/>
  <c r="G17" i="9"/>
  <c r="D10" i="9" s="1"/>
  <c r="F17" i="9"/>
  <c r="D9" i="9" s="1"/>
  <c r="E17" i="9"/>
  <c r="D8" i="9" s="1"/>
  <c r="D17" i="9"/>
  <c r="D7" i="9" s="1"/>
  <c r="H19" i="8"/>
  <c r="F11" i="8" s="1"/>
  <c r="G19" i="8"/>
  <c r="F10" i="8" s="1"/>
  <c r="F19" i="8"/>
  <c r="F9" i="8" s="1"/>
  <c r="E19" i="8"/>
  <c r="F8" i="8" s="1"/>
  <c r="D19" i="8"/>
  <c r="F7" i="8" s="1"/>
  <c r="H18" i="8"/>
  <c r="E11" i="8" s="1"/>
  <c r="G18" i="8"/>
  <c r="E10" i="8" s="1"/>
  <c r="F18" i="8"/>
  <c r="E9" i="8" s="1"/>
  <c r="E18" i="8"/>
  <c r="E8" i="8" s="1"/>
  <c r="D18" i="8"/>
  <c r="E7" i="8" s="1"/>
  <c r="H17" i="8"/>
  <c r="D11" i="8" s="1"/>
  <c r="G17" i="8"/>
  <c r="D10" i="8" s="1"/>
  <c r="F17" i="8"/>
  <c r="D9" i="8" s="1"/>
  <c r="E17" i="8"/>
  <c r="D8" i="8" s="1"/>
  <c r="D17" i="8"/>
  <c r="D7" i="8" s="1"/>
  <c r="H19" i="7"/>
  <c r="F11" i="7" s="1"/>
  <c r="G19" i="7"/>
  <c r="F10" i="7" s="1"/>
  <c r="F19" i="7"/>
  <c r="F9" i="7" s="1"/>
  <c r="E19" i="7"/>
  <c r="F8" i="7" s="1"/>
  <c r="D19" i="7"/>
  <c r="F7" i="7" s="1"/>
  <c r="H18" i="7"/>
  <c r="E11" i="7" s="1"/>
  <c r="G18" i="7"/>
  <c r="E10" i="7" s="1"/>
  <c r="F18" i="7"/>
  <c r="E9" i="7" s="1"/>
  <c r="E18" i="7"/>
  <c r="E8" i="7" s="1"/>
  <c r="D18" i="7"/>
  <c r="E7" i="7" s="1"/>
  <c r="H17" i="7"/>
  <c r="D11" i="7" s="1"/>
  <c r="G17" i="7"/>
  <c r="D10" i="7" s="1"/>
  <c r="F17" i="7"/>
  <c r="D9" i="7" s="1"/>
  <c r="E17" i="7"/>
  <c r="D8" i="7" s="1"/>
  <c r="D17" i="7"/>
  <c r="D7" i="7" s="1"/>
  <c r="H19" i="6"/>
  <c r="F11" i="6" s="1"/>
  <c r="G19" i="6"/>
  <c r="F10" i="6" s="1"/>
  <c r="F19" i="6"/>
  <c r="F9" i="6" s="1"/>
  <c r="E19" i="6"/>
  <c r="F8" i="6" s="1"/>
  <c r="D19" i="6"/>
  <c r="F7" i="6" s="1"/>
  <c r="H18" i="6"/>
  <c r="E11" i="6" s="1"/>
  <c r="G18" i="6"/>
  <c r="E10" i="6" s="1"/>
  <c r="F18" i="6"/>
  <c r="E9" i="6" s="1"/>
  <c r="E18" i="6"/>
  <c r="E8" i="6" s="1"/>
  <c r="D18" i="6"/>
  <c r="E7" i="6" s="1"/>
  <c r="H17" i="6"/>
  <c r="D11" i="6" s="1"/>
  <c r="G17" i="6"/>
  <c r="D10" i="6" s="1"/>
  <c r="F17" i="6"/>
  <c r="D9" i="6" s="1"/>
  <c r="E17" i="6"/>
  <c r="D8" i="6" s="1"/>
  <c r="D17" i="6"/>
  <c r="D7" i="6" s="1"/>
  <c r="H19" i="5"/>
  <c r="F11" i="5" s="1"/>
  <c r="G19" i="5"/>
  <c r="F10" i="5" s="1"/>
  <c r="F19" i="5"/>
  <c r="F9" i="5" s="1"/>
  <c r="E19" i="5"/>
  <c r="F8" i="5" s="1"/>
  <c r="D19" i="5"/>
  <c r="F7" i="5" s="1"/>
  <c r="H18" i="5"/>
  <c r="E11" i="5" s="1"/>
  <c r="G18" i="5"/>
  <c r="E10" i="5" s="1"/>
  <c r="F18" i="5"/>
  <c r="E9" i="5" s="1"/>
  <c r="E18" i="5"/>
  <c r="E8" i="5" s="1"/>
  <c r="D18" i="5"/>
  <c r="E7" i="5" s="1"/>
  <c r="H17" i="5"/>
  <c r="D11" i="5" s="1"/>
  <c r="G17" i="5"/>
  <c r="D10" i="5" s="1"/>
  <c r="F17" i="5"/>
  <c r="D9" i="5" s="1"/>
  <c r="E17" i="5"/>
  <c r="D8" i="5" s="1"/>
  <c r="D17" i="5"/>
  <c r="D7" i="5" s="1"/>
  <c r="H19" i="1" l="1"/>
  <c r="G19" i="1"/>
  <c r="F10" i="1" s="1"/>
  <c r="F19" i="1"/>
  <c r="F9" i="1" s="1"/>
  <c r="E19" i="1"/>
  <c r="F8" i="1" s="1"/>
  <c r="D19" i="1"/>
  <c r="F7" i="1" s="1"/>
  <c r="H18" i="1"/>
  <c r="E11" i="1" s="1"/>
  <c r="G18" i="1"/>
  <c r="E10" i="1" s="1"/>
  <c r="F18" i="1"/>
  <c r="E9" i="1" s="1"/>
  <c r="E18" i="1"/>
  <c r="E8" i="1" s="1"/>
  <c r="D18" i="1"/>
  <c r="H17" i="1"/>
  <c r="D11" i="1" s="1"/>
  <c r="G17" i="1"/>
  <c r="D10" i="1" s="1"/>
  <c r="F17" i="1"/>
  <c r="D9" i="1" s="1"/>
  <c r="E17" i="1"/>
  <c r="D8" i="1" s="1"/>
  <c r="D17" i="1"/>
  <c r="D7" i="1" s="1"/>
  <c r="E7" i="1" l="1"/>
  <c r="H12" i="33"/>
  <c r="L10" i="33"/>
  <c r="H12" i="34"/>
  <c r="L10" i="34"/>
  <c r="H12" i="35"/>
  <c r="L10" i="35"/>
  <c r="H13" i="33" l="1"/>
  <c r="H14" i="33" s="1"/>
  <c r="I19" i="33" s="1"/>
  <c r="E13" i="33"/>
  <c r="E14" i="33" s="1"/>
  <c r="I18" i="33" s="1"/>
  <c r="K13" i="33"/>
  <c r="K14" i="33" s="1"/>
  <c r="I20" i="33" s="1"/>
  <c r="H13" i="34"/>
  <c r="H14" i="34" s="1"/>
  <c r="G18" i="34" s="1"/>
  <c r="G19" i="33" s="1"/>
  <c r="E13" i="34"/>
  <c r="E14" i="34" s="1"/>
  <c r="G17" i="34" s="1"/>
  <c r="G18" i="33" s="1"/>
  <c r="K13" i="34"/>
  <c r="K14" i="34" s="1"/>
  <c r="G19" i="34" s="1"/>
  <c r="G20" i="33" s="1"/>
  <c r="H13" i="35"/>
  <c r="H14" i="35" s="1"/>
  <c r="E18" i="35" s="1"/>
  <c r="K13" i="35"/>
  <c r="K14" i="35" s="1"/>
  <c r="E19" i="35" s="1"/>
  <c r="E13" i="35"/>
  <c r="E14" i="35" s="1"/>
  <c r="E17" i="35" s="1"/>
  <c r="E18" i="34" l="1"/>
  <c r="E19" i="33"/>
  <c r="E19" i="34"/>
  <c r="E20" i="33"/>
  <c r="E17" i="34"/>
  <c r="E18" i="33"/>
</calcChain>
</file>

<file path=xl/sharedStrings.xml><?xml version="1.0" encoding="utf-8"?>
<sst xmlns="http://schemas.openxmlformats.org/spreadsheetml/2006/main" count="1986" uniqueCount="96">
  <si>
    <t>Образовательная область</t>
  </si>
  <si>
    <t xml:space="preserve">Корректирующие мероприятия                  (после стартового контроля) </t>
  </si>
  <si>
    <t xml:space="preserve">Корректирующие мероприятия                      (после промежуточного контроля </t>
  </si>
  <si>
    <t>Корректирующие мероприятия                              (после итогового контроля)</t>
  </si>
  <si>
    <t>ВЫВОДЫ</t>
  </si>
  <si>
    <t>здоровье</t>
  </si>
  <si>
    <t>коммуникация</t>
  </si>
  <si>
    <t>познание</t>
  </si>
  <si>
    <t>творчество</t>
  </si>
  <si>
    <t>Индивидуальная карта развития ребенка на  2018-2019 учебный год</t>
  </si>
  <si>
    <t>социум</t>
  </si>
  <si>
    <t xml:space="preserve">здоровье </t>
  </si>
  <si>
    <t>стартовый</t>
  </si>
  <si>
    <t>промежуточный</t>
  </si>
  <si>
    <t>итоговый</t>
  </si>
  <si>
    <t xml:space="preserve">Сводный отчет  </t>
  </si>
  <si>
    <t>о результатах стартового мониторинга по отслеживанию развития умений и навыков детей</t>
  </si>
  <si>
    <t xml:space="preserve">Учебный год: ____________       Группа:_____________________     Дата проведения:___________ </t>
  </si>
  <si>
    <t>№</t>
  </si>
  <si>
    <t>Ф.И.ребенка</t>
  </si>
  <si>
    <t>Образовательная область "Здоровье"</t>
  </si>
  <si>
    <t>Образовательная область "Коммуникация"</t>
  </si>
  <si>
    <t>Образовательная область "Познание"</t>
  </si>
  <si>
    <t>Образовательная область "Творчество"</t>
  </si>
  <si>
    <t>Общее количество</t>
  </si>
  <si>
    <t>Средний уровень</t>
  </si>
  <si>
    <t>Уровень развития умений и навыков</t>
  </si>
  <si>
    <t>А (всего детей)</t>
  </si>
  <si>
    <t>Б (І уровень)</t>
  </si>
  <si>
    <t>В (ІІ уровень)</t>
  </si>
  <si>
    <t>Г (ІІІ уровень)</t>
  </si>
  <si>
    <t>Доля детей с низким уровнем  %</t>
  </si>
  <si>
    <t>Доля детей со средним уровнем  %</t>
  </si>
  <si>
    <t>Доля детей с высоким уровнем  %</t>
  </si>
  <si>
    <t>І ур</t>
  </si>
  <si>
    <t>ІІ ур</t>
  </si>
  <si>
    <t>ІІІ ур</t>
  </si>
  <si>
    <t>о результатах промежуточного мониторинга по отслеживанию развития умений и навыков детей</t>
  </si>
  <si>
    <t>о результатах итогового мониторинга по отслеживанию развития умений и навыков детей</t>
  </si>
  <si>
    <t>Индивидуальная карта развития ребенка на  2020-2021 учебный год</t>
  </si>
  <si>
    <r>
      <rPr>
        <b/>
        <sz val="12"/>
        <color theme="1"/>
        <rFont val="Times New Roman"/>
        <family val="1"/>
        <charset val="204"/>
      </rPr>
      <t>ФИ ребенка</t>
    </r>
    <r>
      <rPr>
        <sz val="12"/>
        <color theme="1"/>
        <rFont val="Times New Roman"/>
        <family val="1"/>
        <charset val="204"/>
      </rPr>
      <t xml:space="preserve">  ******          </t>
    </r>
    <r>
      <rPr>
        <b/>
        <sz val="12"/>
        <color theme="1"/>
        <rFont val="Times New Roman"/>
        <family val="1"/>
        <charset val="204"/>
      </rPr>
      <t xml:space="preserve"> дата рождения  </t>
    </r>
    <r>
      <rPr>
        <sz val="12"/>
        <color theme="1"/>
        <rFont val="Times New Roman"/>
        <family val="1"/>
        <charset val="204"/>
      </rPr>
      <t xml:space="preserve">   25.05.2015г.            </t>
    </r>
    <r>
      <rPr>
        <b/>
        <sz val="12"/>
        <color theme="1"/>
        <rFont val="Times New Roman"/>
        <family val="1"/>
        <charset val="204"/>
      </rPr>
      <t>группа</t>
    </r>
    <r>
      <rPr>
        <sz val="12"/>
        <color theme="1"/>
        <rFont val="Times New Roman"/>
        <family val="1"/>
        <charset val="204"/>
      </rPr>
      <t xml:space="preserve">      "Балапан"</t>
    </r>
  </si>
  <si>
    <r>
      <rPr>
        <b/>
        <sz val="12"/>
        <color theme="1"/>
        <rFont val="Times New Roman"/>
        <family val="1"/>
        <charset val="204"/>
      </rPr>
      <t>ФИ ребенка</t>
    </r>
    <r>
      <rPr>
        <sz val="12"/>
        <color theme="1"/>
        <rFont val="Times New Roman"/>
        <family val="1"/>
        <charset val="204"/>
      </rPr>
      <t xml:space="preserve">  Толқын          </t>
    </r>
    <r>
      <rPr>
        <b/>
        <sz val="12"/>
        <color theme="1"/>
        <rFont val="Times New Roman"/>
        <family val="1"/>
        <charset val="204"/>
      </rPr>
      <t xml:space="preserve"> дата рождения  </t>
    </r>
    <r>
      <rPr>
        <sz val="12"/>
        <color theme="1"/>
        <rFont val="Times New Roman"/>
        <family val="1"/>
        <charset val="204"/>
      </rPr>
      <t xml:space="preserve">   25.05.2015г.            </t>
    </r>
    <r>
      <rPr>
        <b/>
        <sz val="12"/>
        <color theme="1"/>
        <rFont val="Times New Roman"/>
        <family val="1"/>
        <charset val="204"/>
      </rPr>
      <t>группа</t>
    </r>
    <r>
      <rPr>
        <sz val="12"/>
        <color theme="1"/>
        <rFont val="Times New Roman"/>
        <family val="1"/>
        <charset val="204"/>
      </rPr>
      <t xml:space="preserve">      "Балапан"</t>
    </r>
  </si>
  <si>
    <t>Образовательная область "Социум"</t>
  </si>
  <si>
    <t>Учить выполнять физические упражнения и основные виды движений одновременно со взрослым, развивать навыки выполнения спортивных упражнений со взрослым, формировать навыки личной гигиены</t>
  </si>
  <si>
    <t>Продолжить работу над различными видами основных движений, формировать представления о здоровом образе жизни, учить кататься с невысокой горки, на трехколесном велосипеде</t>
  </si>
  <si>
    <t>Закреплять умение перестраиваться к коллону по одному, в круг,находить свое место в строю, проявлять самостоятельность при выполнении спортивных упражнений и культурно-гигиенических навыков</t>
  </si>
  <si>
    <t>учить отвечать на вопросы о себе, членах семьи, любимых игрушках, правильно артикулировать гласные и согласные звукиформировать уммение отвечать на вопросы по содержанию небольших произведений, рассказывать короткие стихи неспеша, внятно, учить внимательно слушать, называть и запоминать слова на казахском языке</t>
  </si>
  <si>
    <t>Закреплять умение согласовывать слова в роде, числе, падеже,  внятно произносить гласные и согласные звуки, фомировать умение воспринемать интонационные оттенки в исполнении, передаче характера  персонажей, формировать представление о значении словосочетаний на казахском языке, уметь их правильно связать.</t>
  </si>
  <si>
    <t>Закреплять умение использовать в речи все части речи, отвечать на разнообразные вопросы, развернутыми ответами, уточнять и закреплять артикулицию звуков, произносить потешки, стихотворения осмысленно, четко выговаривая слова и звуки, формировать умение правильно произносить специфические звуки казахского языка, отвечать на простые вопросы короткими предложенияи</t>
  </si>
  <si>
    <t>Учить группировать однородные предметы близкие по величине, форме, цвету и обознгачать их словами, различать количчество предметов (один-много), формировать умение конструировать из строительного материала, собирать элементарные пазлы, учить различать и назыввать некоторых животных, птиц, овощи, фрукты</t>
  </si>
  <si>
    <t>Учитьучить наносить красками штихи, мазки, полоски на листе бумаге, сплющивать шарик между ладонями, делать пальцем углубление на поверхности, выкладывать симетричные фигуры на листе, формировать желание подпевать взрослому</t>
  </si>
  <si>
    <t>Учить  обращаться к детям по имени, запоминать имена своих товарищей</t>
  </si>
  <si>
    <t>Формировать умение выделять из группы один предмет и объединять в группы, сравнивать однородные предметы по различным характеристикам, узнавать и называть круг, квадрат, треугольник, формировать способность определять и называть части постороек, соотносить их с размерами игрушек, развивать представление о природе родного края, домашних и диких животных, птицах, насекомых</t>
  </si>
  <si>
    <t>Закреплять умение ритмично наносить линии, штрихи, пятна, мазки, формировать умение закрашиния форм,  продолжать развивать умение использовать различные приемы при лепке, формировать умение располагать и наклевать крупные и более мелкие элементы, подготовленные взрослым, развивать элементарные движения под плясовые мелодии</t>
  </si>
  <si>
    <t>учить рассказывать о членах своей семьи, выражать всое отношение к ним</t>
  </si>
  <si>
    <t>Закреплять умение называть и различать части суток, ориентироваться в пространстве от себя, сравнивать группы предметов с помощью приемов приложения и наложения, развивать навык преобразовывания листа бумаги в объемные формы, используя различные способы, формировать умеие замечать изменения в природе и погоде, проявлять бережное отношение к погоде</t>
  </si>
  <si>
    <t xml:space="preserve">
   Закреплять умение создавать несложные сюжетные композиции, располагая изображение по всему листу, продолжать работу по овладению основными техническими умениями и навыками, неободимыми для лепки, формировать умение видеть красоту узора, его расположение, выделять его элементы, развивать музыкальный слух, способность чувствовать характер музыки, песни  </t>
  </si>
  <si>
    <t>Закреплять умение распознавать качества и свойства предметов: на ощупь, на вкус и слух</t>
  </si>
  <si>
    <t>Учить выполнять физкультурные упражнения , иммитируя движения животных, а также основные виды движений,  участвовать в совместных подвижных играх, формировать превоначальные навыки самообслуживания</t>
  </si>
  <si>
    <t xml:space="preserve">Формировать правильный темп речи, умение группирповать и называть предметы по общему признаку (игрушки, одежда, обувь, посуда, мебель), развивать артикуляционный аппарат и правльное произношение звуков, закреплять умение эмоционально воспринемать сюжет, сопереживать персонажам, учить понимать значение слов, прроизносимых в повседневной жизни и правильно их произносить. </t>
  </si>
  <si>
    <t>Учить располагать предметы в ряд, по порядку, по величине,  в направлении слева-направо правой рукой, составлять и выделять однородные предметы, развивать умение сооружать постройки из деталей разных цветов и форм, учить различать на вкус овощи и фрукты, называть некоторых домашних и диких животных, птиц</t>
  </si>
  <si>
    <t>Формировать первоначальные навыки техники рисования, умение закрашивать формы в нестандартной технике рисования, закреплять умение раскатывать предметы, состоящие из 1-3 частей, навыыки первоначальной техники наклеивания, развивать умение различать звучание музыкальных и шумовых детских инструментов</t>
  </si>
  <si>
    <t>Уточненять  и объяснять назначение разнообразных предметов, подводить к усвоению понятий, обозначающих группы предметов</t>
  </si>
  <si>
    <t>Закреплять умение правильно выполнять основные движения, принимать нужное исходное положение при выполнении физкультурных упражнений, проявлять самостоятельность при выполнении культурно-гигиенических навыков</t>
  </si>
  <si>
    <t>Совершенствовать умения правильного произношения звуков речи и слухового внимания, расширять словарный запас введеним в словарь антонимов, формировать навык связной речи при рассматривании картин, умение узнавать знакомые произведения по картинкамзакреплять умение произносить слова, обозначающие цвет, величину, количество предметов на казахском языке.</t>
  </si>
  <si>
    <t>Формировать представление о понятии "много", "один", "по оному", "ни одного", ориентироваться в пространстве и времени, развивать навык преобразовывания листа бумаги в объемные формы, используя различные способы, закреплять знания о сезонныхх изменениях в природе, повадках птиц и животных, правилах поведения в природе</t>
  </si>
  <si>
    <t>Закреплять умение изображать предметы четырехугольной формы, сочетая их с округлыми формами, раскатывать прямыми и круговыми движениями, формировать умение раскладывать предметы на бумаге разной формы, величины, цвета, наклеивать полученной изображение на бумагу, развивать умение различать темп музыки</t>
  </si>
  <si>
    <t>закреплять названия транспортных средств, вызывать желание участвовать в посильном труде со взрослым</t>
  </si>
  <si>
    <t>Продолжать закреплять правильность техники выполнения спортивных упражнений, формировать умение соблюдать последовательность выполнения комплекса упражнений</t>
  </si>
  <si>
    <t>Закреплять умение изменять темп речи: говорить медленно,читать скороговорки, обогащать словарь  прилагательными, обозначающими качество и свойства предметов, закреплять умение правильно употреблять существитиельные в единственном и множественном числе, формировать умение вести диалог со взрослым, передавть ритм народной потешки, рифму стиха, закреплять умение употреблять слова, связанные с родством, названиями предметов домашнего обихода, фруктов, овощей, животных на казахском языке</t>
  </si>
  <si>
    <t>Формировать навык сравния двух контрастных предметов по различным характеристиками обозначение результата сравнения словами, закреплять умение называть и различать детали строительного материала, формировать представление о деревьях. Комнатных растениях</t>
  </si>
  <si>
    <t>Закреплять умение  создавать несложные сюжетные композиции, закреплять навык лепки элеементов  украшений, раскладывания в определенной последовательности узора из геометрических форм, развиватьт умение выполнять танцевальные движения со сменой динамики по одному</t>
  </si>
  <si>
    <t>Формировать представление о традиционном жилье казахов, о Флаге Казахстана</t>
  </si>
  <si>
    <t>Учить выполнять основные движения самостоятельно, находить свое место в строю, перестраиваться в коллону по одному и круг, формировать стремление к самостоятельности при выполнении культурно-гигиенических навыков</t>
  </si>
  <si>
    <t>Закреплять умение правильно произносить звуки речи в словах, группировать предметы по отличительным признакам, закреплять умение согласовывать слова в роде, числе и падеже, развивать связную речь при наблюдении за объектами природы, умение читать наизусть выразительно, осмысленно, , учить задавать и отвечать на простые вопросы на казахском языке</t>
  </si>
  <si>
    <t>Учить обозначать результаты сравнения предметов словами, знать и различать геометрические фигуры, формировать умение располагать стоительный материал различным способом, развивать представление о живой  и неживой природе.</t>
  </si>
  <si>
    <t xml:space="preserve">Закреплять умение свободно держать в руках карандаш, фломастер, кисть во время рисования, продолжать развивать интерес к лепке из глины, теста, пластилина, формировать умение составлять простейшие композиции из готовых форм, реагирговать на начало и окончание мелодии.
    </t>
  </si>
  <si>
    <t>Закреплять представление и детском саде, сотрудниках детского сада, воспитывать желание помочь няне, дворнику</t>
  </si>
  <si>
    <t>Закрепелять умение правильно выполнять элементы спортивных упражнений, соблюдать последовательность при выполнении комплекса обще-развивающих упражнений, развивать самостоятельность при самообслуживании</t>
  </si>
  <si>
    <t>Закреплять умение соблюдать выразительность речи(темп, интонация), расширять словарный запас через игры и игровые упражнения, совершенствовать употребление существительных с предлогами в, на, под, за, около, поощрять интерес к игре с рифмой и словом, закреплять умение различать жанры произведений, описывать в 2-3 предложениях предметы, игрушки, фрукты на казахском языке.</t>
  </si>
  <si>
    <t>Закреплять умение различать правую и левую руку, самостоятельно сооружать постройки, используя различный строительный материал по цвету  и величине, формировать представление о свойствах песка, воды и снега,</t>
  </si>
  <si>
    <t>Формировать навыки самостоятельного рисования по замыслу, рисования мелом на асфальте, палочкой на песке, закреплять умение лепить различные предметы состоящие из 3 деталей, используя разнообразные примы лепки, продолжать работу по овладению основными техническими навыками апплицирования,  развивать выполнять танцевальные движения со сменой динамики в паре,эмоционально воспринимать музыку</t>
  </si>
  <si>
    <t>Закреплять умение распознавать качества и свойства предметов различных групп, формировать предсталения о своей стране, о Флаге Казахстана</t>
  </si>
  <si>
    <t>Продолжать закреплять умение перестраиваться в коллону по одному с выполнением различных заданий,  развивать умение применять технику спортивных упражнений в спортивных играх, поощрять самостоятельность  при выполнении культурно-гигиенических навыков</t>
  </si>
  <si>
    <t>Закреплять произношение гласных звуков, отрабатывать произношение свистящих, шипящих и сонорных звуков, расширять словрь с помощью слов с обобщающим значением, расширять навык образования слов разными способами, вызывать желание участвовать в театрализованной деятельности, формировать умение оценивать поступки героев,  слушать понимать и пересказывать небольшие простые тексты на казахском языке</t>
  </si>
  <si>
    <t>Закреплять представление о равенстве и неравенстве групп предметов, развивать умение преобразовывать постройки по высоте, длине и ширине, формировать элементарные представления о способах ухода за растениями</t>
  </si>
  <si>
    <t>Учить рисовать по образцу с учетом формы и пропорции, формировать умение изготавливать различные украшения стекой, закреплять умение работать аккуратно, пользоваться салфеткой для удаления остатков клея, развивать умение узнавать знакомые музыкальные произведения по вступлению.</t>
  </si>
  <si>
    <t>Пррдолжать формировать представление детей о государственных символах, воспитывать уважение к труду взрослым, желание помочь</t>
  </si>
  <si>
    <t>Горчак Ангелина</t>
  </si>
  <si>
    <r>
      <rPr>
        <b/>
        <sz val="12"/>
        <color theme="1"/>
        <rFont val="Times New Roman"/>
        <family val="1"/>
        <charset val="204"/>
      </rPr>
      <t>ФИ ребенка</t>
    </r>
    <r>
      <rPr>
        <sz val="12"/>
        <color theme="1"/>
        <rFont val="Times New Roman"/>
        <family val="1"/>
        <charset val="204"/>
      </rPr>
      <t xml:space="preserve">  Горчак Ангелина         </t>
    </r>
    <r>
      <rPr>
        <b/>
        <sz val="12"/>
        <color theme="1"/>
        <rFont val="Times New Roman"/>
        <family val="1"/>
        <charset val="204"/>
      </rPr>
      <t xml:space="preserve"> дата рождения  </t>
    </r>
    <r>
      <rPr>
        <sz val="12"/>
        <color theme="1"/>
        <rFont val="Times New Roman"/>
        <family val="1"/>
        <charset val="204"/>
      </rPr>
      <t xml:space="preserve">   30.06.2018 г           </t>
    </r>
    <r>
      <rPr>
        <b/>
        <sz val="12"/>
        <color theme="1"/>
        <rFont val="Times New Roman"/>
        <family val="1"/>
        <charset val="204"/>
      </rPr>
      <t>группа</t>
    </r>
    <r>
      <rPr>
        <sz val="12"/>
        <color theme="1"/>
        <rFont val="Times New Roman"/>
        <family val="1"/>
        <charset val="204"/>
      </rPr>
      <t xml:space="preserve">      ""</t>
    </r>
  </si>
  <si>
    <t>Умеет произвольно 
управлять своими 
движениями и 
осознанно следовать 
правилам игры. 
Сфрмирован 
элементарный 
самоконтроль за 
двигательной деятель ностью.</t>
  </si>
  <si>
    <t>Стремится говорить грамматически правильно. Составлять слоги и слова с помощьюусловных звуковых обозначений. Умеет составить монолог. Проявляет интерес к книгам, может выразительно читать наизусть стих.</t>
  </si>
  <si>
    <t>Сформированы:
ориентировка в 
свойствах предметов;
умеет обобщать 
представления об 
объектах окружающей 
действительности; 
конструктивные навыки;
основы экологической 
культуры; умеет 
классифицировать 
объекты по разным 
признакам; 
устанавливать 
пространственно временные отношения с 
помощью слов; владеет приемами логического 
мышления</t>
  </si>
  <si>
    <t>Выполнять совместную работу, 
оценивать результат труда.Передавать 
различными способами полученные 
представления и впечатления о народном 
прикладном искусстве. Описывать 
природу и климат своей местности. 
Называть растения, занесённые в 
Красную книгу</t>
  </si>
  <si>
    <t>Сформированы навыки 
музыкальной деятель ности;Продуктивной 
деятельности; 
Эстетического 
восприятия 
окружающего мира.</t>
  </si>
  <si>
    <t>Сформированы навыки культуры поведения; умеет дружно включаться в совместную деятельность со взрослыми, стремится быть полезной.Знает этические нормы и ценности своего и других народов.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</si>
</sst>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р.&quot;_-;_-* \-#,##0.00\ &quot;р.&quot;;_-* &quot;-&quot;??\ &quot;р.&quot;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6" fillId="0" borderId="0" applyFont="0" applyFill="0" applyBorder="0" applyAlignment="0" applyProtection="0"/>
  </cellStyleXfs>
  <cellXfs count="50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0" xfId="1"/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3" fillId="3" borderId="1" xfId="1" applyFont="1" applyFill="1" applyBorder="1" applyAlignment="1">
      <alignment horizontal="center" vertical="center" textRotation="90" wrapText="1"/>
    </xf>
    <xf numFmtId="0" fontId="3" fillId="4" borderId="1" xfId="1" applyFont="1" applyFill="1" applyBorder="1" applyAlignment="1">
      <alignment horizontal="center" vertical="center" textRotation="90" wrapText="1"/>
    </xf>
    <xf numFmtId="0" fontId="7" fillId="0" borderId="1" xfId="1" applyFont="1" applyBorder="1"/>
    <xf numFmtId="0" fontId="3" fillId="2" borderId="1" xfId="1" applyFont="1" applyFill="1" applyBorder="1"/>
    <xf numFmtId="0" fontId="3" fillId="3" borderId="1" xfId="1" applyFont="1" applyFill="1" applyBorder="1"/>
    <xf numFmtId="0" fontId="3" fillId="4" borderId="1" xfId="1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5" fillId="0" borderId="0" xfId="1" applyBorder="1"/>
    <xf numFmtId="0" fontId="3" fillId="5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7" fillId="5" borderId="1" xfId="1" applyFont="1" applyFill="1" applyBorder="1"/>
    <xf numFmtId="0" fontId="1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3" fillId="0" borderId="0" xfId="1" applyFont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Денежный 2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старт!$D$17</c:f>
              <c:strCache>
                <c:ptCount val="1"/>
                <c:pt idx="0">
                  <c:v>Доля детей с низким уровнем 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старт!$E$16:$J$16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старт!$E$17:$J$17</c:f>
              <c:numCache>
                <c:formatCode>General</c:formatCode>
                <c:ptCount val="6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48-4346-9256-0F719468AD25}"/>
            </c:ext>
          </c:extLst>
        </c:ser>
        <c:ser>
          <c:idx val="1"/>
          <c:order val="1"/>
          <c:tx>
            <c:strRef>
              <c:f>старт!$D$18</c:f>
              <c:strCache>
                <c:ptCount val="1"/>
                <c:pt idx="0">
                  <c:v>Доля детей со средним уровнем  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старт!$E$16:$J$16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старт!$E$18:$J$18</c:f>
              <c:numCache>
                <c:formatCode>General</c:formatCode>
                <c:ptCount val="6"/>
                <c:pt idx="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48-4346-9256-0F719468AD25}"/>
            </c:ext>
          </c:extLst>
        </c:ser>
        <c:ser>
          <c:idx val="2"/>
          <c:order val="2"/>
          <c:tx>
            <c:strRef>
              <c:f>старт!$D$19</c:f>
              <c:strCache>
                <c:ptCount val="1"/>
                <c:pt idx="0">
                  <c:v>Доля детей с высоким уровнем  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старт!$E$16:$J$16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старт!$E$19:$J$19</c:f>
              <c:numCache>
                <c:formatCode>General</c:formatCode>
                <c:ptCount val="6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48-4346-9256-0F719468A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801792"/>
        <c:axId val="102803328"/>
      </c:barChart>
      <c:catAx>
        <c:axId val="10280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803328"/>
        <c:crosses val="autoZero"/>
        <c:auto val="1"/>
        <c:lblAlgn val="ctr"/>
        <c:lblOffset val="100"/>
        <c:noMultiLvlLbl val="0"/>
      </c:catAx>
      <c:valAx>
        <c:axId val="10280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801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Лист10!$C$17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Лист10!$D$16:$H$16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Лист10!$D$17:$H$17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1-47A2-A315-7893C83E36B8}"/>
            </c:ext>
          </c:extLst>
        </c:ser>
        <c:ser>
          <c:idx val="1"/>
          <c:order val="1"/>
          <c:tx>
            <c:strRef>
              <c:f>Лист10!$C$18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Лист10!$D$16:$H$16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Лист10!$D$18:$H$18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F1-47A2-A315-7893C83E36B8}"/>
            </c:ext>
          </c:extLst>
        </c:ser>
        <c:ser>
          <c:idx val="2"/>
          <c:order val="2"/>
          <c:tx>
            <c:strRef>
              <c:f>Лист10!$C$19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Лист10!$D$16:$H$16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Лист10!$D$19:$H$19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F1-47A2-A315-7893C83E3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565376"/>
        <c:axId val="104583552"/>
        <c:axId val="0"/>
      </c:bar3DChart>
      <c:catAx>
        <c:axId val="10456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583552"/>
        <c:crosses val="autoZero"/>
        <c:auto val="1"/>
        <c:lblAlgn val="ctr"/>
        <c:lblOffset val="100"/>
        <c:noMultiLvlLbl val="0"/>
      </c:catAx>
      <c:valAx>
        <c:axId val="10458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565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Лист11!$C$17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Лист11!$D$16:$H$16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Лист11!$D$17:$H$17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C4-4970-AB8F-5A516F6FB4B1}"/>
            </c:ext>
          </c:extLst>
        </c:ser>
        <c:ser>
          <c:idx val="1"/>
          <c:order val="1"/>
          <c:tx>
            <c:strRef>
              <c:f>Лист11!$C$18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Лист11!$D$16:$H$16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Лист11!$D$18:$H$18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C4-4970-AB8F-5A516F6FB4B1}"/>
            </c:ext>
          </c:extLst>
        </c:ser>
        <c:ser>
          <c:idx val="2"/>
          <c:order val="2"/>
          <c:tx>
            <c:strRef>
              <c:f>Лист11!$C$19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Лист11!$D$16:$H$16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Лист11!$D$19:$H$19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C4-4970-AB8F-5A516F6FB4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608128"/>
        <c:axId val="104609664"/>
        <c:axId val="0"/>
      </c:bar3DChart>
      <c:catAx>
        <c:axId val="10460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609664"/>
        <c:crosses val="autoZero"/>
        <c:auto val="1"/>
        <c:lblAlgn val="ctr"/>
        <c:lblOffset val="100"/>
        <c:noMultiLvlLbl val="0"/>
      </c:catAx>
      <c:valAx>
        <c:axId val="104609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608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Лист12!$C$17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Лист12!$D$16:$H$16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Лист12!$D$17:$H$17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E3-45B8-8053-31B568DB35C5}"/>
            </c:ext>
          </c:extLst>
        </c:ser>
        <c:ser>
          <c:idx val="1"/>
          <c:order val="1"/>
          <c:tx>
            <c:strRef>
              <c:f>Лист12!$C$18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Лист12!$D$16:$H$16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Лист12!$D$18:$H$18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E3-45B8-8053-31B568DB35C5}"/>
            </c:ext>
          </c:extLst>
        </c:ser>
        <c:ser>
          <c:idx val="2"/>
          <c:order val="2"/>
          <c:tx>
            <c:strRef>
              <c:f>Лист12!$C$19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Лист12!$D$16:$H$16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Лист12!$D$19:$H$19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E3-45B8-8053-31B568DB3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650624"/>
        <c:axId val="104652160"/>
        <c:axId val="0"/>
      </c:bar3DChart>
      <c:catAx>
        <c:axId val="104650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652160"/>
        <c:crosses val="autoZero"/>
        <c:auto val="1"/>
        <c:lblAlgn val="ctr"/>
        <c:lblOffset val="100"/>
        <c:noMultiLvlLbl val="0"/>
      </c:catAx>
      <c:valAx>
        <c:axId val="10465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650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Лист13!$C$17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Лист13!$D$16:$H$16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Лист13!$D$17:$H$17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AF-4977-9341-0ED3E69CF680}"/>
            </c:ext>
          </c:extLst>
        </c:ser>
        <c:ser>
          <c:idx val="1"/>
          <c:order val="1"/>
          <c:tx>
            <c:strRef>
              <c:f>Лист13!$C$18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Лист13!$D$16:$H$16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Лист13!$D$18:$H$18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AF-4977-9341-0ED3E69CF680}"/>
            </c:ext>
          </c:extLst>
        </c:ser>
        <c:ser>
          <c:idx val="2"/>
          <c:order val="2"/>
          <c:tx>
            <c:strRef>
              <c:f>Лист13!$C$19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Лист13!$D$16:$H$16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Лист13!$D$19:$H$19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AF-4977-9341-0ED3E69CF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832384"/>
        <c:axId val="104838272"/>
        <c:axId val="0"/>
      </c:bar3DChart>
      <c:catAx>
        <c:axId val="10483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838272"/>
        <c:crosses val="autoZero"/>
        <c:auto val="1"/>
        <c:lblAlgn val="ctr"/>
        <c:lblOffset val="100"/>
        <c:noMultiLvlLbl val="0"/>
      </c:catAx>
      <c:valAx>
        <c:axId val="104838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83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Лист14!$C$17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Лист14!$D$16:$H$16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Лист14!$D$17:$H$17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3C-47DB-938C-FF66D179F87F}"/>
            </c:ext>
          </c:extLst>
        </c:ser>
        <c:ser>
          <c:idx val="1"/>
          <c:order val="1"/>
          <c:tx>
            <c:strRef>
              <c:f>Лист14!$C$18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Лист14!$D$16:$H$16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Лист14!$D$18:$H$18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3C-47DB-938C-FF66D179F87F}"/>
            </c:ext>
          </c:extLst>
        </c:ser>
        <c:ser>
          <c:idx val="2"/>
          <c:order val="2"/>
          <c:tx>
            <c:strRef>
              <c:f>Лист14!$C$19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Лист14!$D$16:$H$16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Лист14!$D$19:$H$19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3C-47DB-938C-FF66D179F8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900096"/>
        <c:axId val="104901632"/>
        <c:axId val="0"/>
      </c:bar3DChart>
      <c:catAx>
        <c:axId val="10490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01632"/>
        <c:crosses val="autoZero"/>
        <c:auto val="1"/>
        <c:lblAlgn val="ctr"/>
        <c:lblOffset val="100"/>
        <c:noMultiLvlLbl val="0"/>
      </c:catAx>
      <c:valAx>
        <c:axId val="104901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00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Лист15!$C$17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Лист15!$D$16:$H$16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Лист15!$D$17:$H$17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5-4839-B53D-B643E002E321}"/>
            </c:ext>
          </c:extLst>
        </c:ser>
        <c:ser>
          <c:idx val="1"/>
          <c:order val="1"/>
          <c:tx>
            <c:strRef>
              <c:f>Лист15!$C$18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Лист15!$D$16:$H$16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Лист15!$D$18:$H$18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E5-4839-B53D-B643E002E321}"/>
            </c:ext>
          </c:extLst>
        </c:ser>
        <c:ser>
          <c:idx val="2"/>
          <c:order val="2"/>
          <c:tx>
            <c:strRef>
              <c:f>Лист15!$C$19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Лист15!$D$16:$H$16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Лист15!$D$19:$H$19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E5-4839-B53D-B643E002E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5028608"/>
        <c:axId val="105038592"/>
        <c:axId val="0"/>
      </c:bar3DChart>
      <c:catAx>
        <c:axId val="10502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38592"/>
        <c:crosses val="autoZero"/>
        <c:auto val="1"/>
        <c:lblAlgn val="ctr"/>
        <c:lblOffset val="100"/>
        <c:noMultiLvlLbl val="0"/>
      </c:catAx>
      <c:valAx>
        <c:axId val="10503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028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Лист16!$C$17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Лист16!$D$16:$H$16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Лист16!$D$17:$H$17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EB-4983-A205-5AA568FB97B8}"/>
            </c:ext>
          </c:extLst>
        </c:ser>
        <c:ser>
          <c:idx val="1"/>
          <c:order val="1"/>
          <c:tx>
            <c:strRef>
              <c:f>Лист16!$C$18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Лист16!$D$16:$H$16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Лист16!$D$18:$H$18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EB-4983-A205-5AA568FB97B8}"/>
            </c:ext>
          </c:extLst>
        </c:ser>
        <c:ser>
          <c:idx val="2"/>
          <c:order val="2"/>
          <c:tx>
            <c:strRef>
              <c:f>Лист16!$C$19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Лист16!$D$16:$H$16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Лист16!$D$19:$H$19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EB-4983-A205-5AA568FB97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5120512"/>
        <c:axId val="105122048"/>
        <c:axId val="0"/>
      </c:bar3DChart>
      <c:catAx>
        <c:axId val="10512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122048"/>
        <c:crosses val="autoZero"/>
        <c:auto val="1"/>
        <c:lblAlgn val="ctr"/>
        <c:lblOffset val="100"/>
        <c:noMultiLvlLbl val="0"/>
      </c:catAx>
      <c:valAx>
        <c:axId val="105122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120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Лист17!$C$17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Лист17!$D$16:$H$16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Лист17!$D$17:$H$17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EB-48E0-8776-9429BAB24950}"/>
            </c:ext>
          </c:extLst>
        </c:ser>
        <c:ser>
          <c:idx val="1"/>
          <c:order val="1"/>
          <c:tx>
            <c:strRef>
              <c:f>Лист17!$C$18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Лист17!$D$16:$H$16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Лист17!$D$18:$H$18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EB-48E0-8776-9429BAB24950}"/>
            </c:ext>
          </c:extLst>
        </c:ser>
        <c:ser>
          <c:idx val="2"/>
          <c:order val="2"/>
          <c:tx>
            <c:strRef>
              <c:f>Лист17!$C$19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Лист17!$D$16:$H$16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Лист17!$D$19:$H$19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EB-48E0-8776-9429BAB24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5183488"/>
        <c:axId val="105201664"/>
        <c:axId val="0"/>
      </c:bar3DChart>
      <c:catAx>
        <c:axId val="10518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201664"/>
        <c:crosses val="autoZero"/>
        <c:auto val="1"/>
        <c:lblAlgn val="ctr"/>
        <c:lblOffset val="100"/>
        <c:noMultiLvlLbl val="0"/>
      </c:catAx>
      <c:valAx>
        <c:axId val="105201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183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Лист18!$C$17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Лист18!$D$16:$H$16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Лист18!$D$17:$H$17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49-44C4-8375-E9575820F98F}"/>
            </c:ext>
          </c:extLst>
        </c:ser>
        <c:ser>
          <c:idx val="1"/>
          <c:order val="1"/>
          <c:tx>
            <c:strRef>
              <c:f>Лист18!$C$18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Лист18!$D$16:$H$16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Лист18!$D$18:$H$18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49-44C4-8375-E9575820F98F}"/>
            </c:ext>
          </c:extLst>
        </c:ser>
        <c:ser>
          <c:idx val="2"/>
          <c:order val="2"/>
          <c:tx>
            <c:strRef>
              <c:f>Лист18!$C$19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Лист18!$D$16:$H$16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Лист18!$D$19:$H$19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49-44C4-8375-E9575820F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6524672"/>
        <c:axId val="106526208"/>
        <c:axId val="0"/>
      </c:bar3DChart>
      <c:catAx>
        <c:axId val="10652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526208"/>
        <c:crosses val="autoZero"/>
        <c:auto val="1"/>
        <c:lblAlgn val="ctr"/>
        <c:lblOffset val="100"/>
        <c:noMultiLvlLbl val="0"/>
      </c:catAx>
      <c:valAx>
        <c:axId val="10652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524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Лист19!$C$17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Лист19!$D$16:$H$16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Лист19!$D$17:$H$17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E1-4CA8-B9AA-A08D24D4811F}"/>
            </c:ext>
          </c:extLst>
        </c:ser>
        <c:ser>
          <c:idx val="1"/>
          <c:order val="1"/>
          <c:tx>
            <c:strRef>
              <c:f>Лист19!$C$18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Лист19!$D$16:$H$16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Лист19!$D$18:$H$18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E1-4CA8-B9AA-A08D24D4811F}"/>
            </c:ext>
          </c:extLst>
        </c:ser>
        <c:ser>
          <c:idx val="2"/>
          <c:order val="2"/>
          <c:tx>
            <c:strRef>
              <c:f>Лист19!$C$19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Лист19!$D$16:$H$16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Лист19!$D$19:$H$19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E1-4CA8-B9AA-A08D24D481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6484864"/>
        <c:axId val="106486400"/>
        <c:axId val="0"/>
      </c:bar3DChart>
      <c:catAx>
        <c:axId val="106484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86400"/>
        <c:crosses val="autoZero"/>
        <c:auto val="1"/>
        <c:lblAlgn val="ctr"/>
        <c:lblOffset val="100"/>
        <c:noMultiLvlLbl val="0"/>
      </c:catAx>
      <c:valAx>
        <c:axId val="10648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84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промежут!$D$17</c:f>
              <c:strCache>
                <c:ptCount val="1"/>
                <c:pt idx="0">
                  <c:v>Доля детей с низким уровнем 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промежут!$E$16:$J$16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промежут!$E$17:$J$17</c:f>
              <c:numCache>
                <c:formatCode>General</c:formatCode>
                <c:ptCount val="6"/>
                <c:pt idx="0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1F-4123-A7EB-9DA529F33364}"/>
            </c:ext>
          </c:extLst>
        </c:ser>
        <c:ser>
          <c:idx val="1"/>
          <c:order val="1"/>
          <c:tx>
            <c:strRef>
              <c:f>промежут!$D$18</c:f>
              <c:strCache>
                <c:ptCount val="1"/>
                <c:pt idx="0">
                  <c:v>Доля детей со средним уровнем  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промежут!$E$16:$J$16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промежут!$E$18:$J$18</c:f>
              <c:numCache>
                <c:formatCode>General</c:formatCode>
                <c:ptCount val="6"/>
                <c:pt idx="0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1F-4123-A7EB-9DA529F33364}"/>
            </c:ext>
          </c:extLst>
        </c:ser>
        <c:ser>
          <c:idx val="2"/>
          <c:order val="2"/>
          <c:tx>
            <c:strRef>
              <c:f>промежут!$D$19</c:f>
              <c:strCache>
                <c:ptCount val="1"/>
                <c:pt idx="0">
                  <c:v>Доля детей с высоким уровнем  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промежут!$E$16:$J$16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промежут!$E$19:$J$19</c:f>
              <c:numCache>
                <c:formatCode>General</c:formatCode>
                <c:ptCount val="6"/>
                <c:pt idx="0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1F-4123-A7EB-9DA529F33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368192"/>
        <c:axId val="103369728"/>
      </c:barChart>
      <c:catAx>
        <c:axId val="103368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369728"/>
        <c:crosses val="autoZero"/>
        <c:auto val="1"/>
        <c:lblAlgn val="ctr"/>
        <c:lblOffset val="100"/>
        <c:noMultiLvlLbl val="0"/>
      </c:catAx>
      <c:valAx>
        <c:axId val="10336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368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Лист20!$C$17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Лист20!$D$16:$H$16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Лист20!$D$17:$H$17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F6-47D3-AB2A-4AED56F68504}"/>
            </c:ext>
          </c:extLst>
        </c:ser>
        <c:ser>
          <c:idx val="1"/>
          <c:order val="1"/>
          <c:tx>
            <c:strRef>
              <c:f>Лист20!$C$18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Лист20!$D$16:$H$16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Лист20!$D$18:$H$18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F6-47D3-AB2A-4AED56F68504}"/>
            </c:ext>
          </c:extLst>
        </c:ser>
        <c:ser>
          <c:idx val="2"/>
          <c:order val="2"/>
          <c:tx>
            <c:strRef>
              <c:f>Лист20!$C$19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Лист20!$D$16:$H$16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Лист20!$D$19:$H$19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F6-47D3-AB2A-4AED56F68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6437248"/>
        <c:axId val="108007808"/>
        <c:axId val="0"/>
      </c:bar3DChart>
      <c:catAx>
        <c:axId val="10643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07808"/>
        <c:crosses val="autoZero"/>
        <c:auto val="1"/>
        <c:lblAlgn val="ctr"/>
        <c:lblOffset val="100"/>
        <c:noMultiLvlLbl val="0"/>
      </c:catAx>
      <c:valAx>
        <c:axId val="10800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37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Лист21!$C$17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Лист21!$D$16:$H$16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Лист21!$D$17:$H$17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58-4943-B97D-43A20C60E82E}"/>
            </c:ext>
          </c:extLst>
        </c:ser>
        <c:ser>
          <c:idx val="1"/>
          <c:order val="1"/>
          <c:tx>
            <c:strRef>
              <c:f>Лист21!$C$18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Лист21!$D$16:$H$16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Лист21!$D$18:$H$18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58-4943-B97D-43A20C60E82E}"/>
            </c:ext>
          </c:extLst>
        </c:ser>
        <c:ser>
          <c:idx val="2"/>
          <c:order val="2"/>
          <c:tx>
            <c:strRef>
              <c:f>Лист21!$C$19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Лист21!$D$16:$H$16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Лист21!$D$19:$H$19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58-4943-B97D-43A20C60E8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8315008"/>
        <c:axId val="108316544"/>
        <c:axId val="0"/>
      </c:bar3DChart>
      <c:catAx>
        <c:axId val="10831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16544"/>
        <c:crosses val="autoZero"/>
        <c:auto val="1"/>
        <c:lblAlgn val="ctr"/>
        <c:lblOffset val="100"/>
        <c:noMultiLvlLbl val="0"/>
      </c:catAx>
      <c:valAx>
        <c:axId val="10831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15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Лист22!$C$17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Лист22!$D$16:$H$16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Лист22!$D$17:$H$17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92-4D11-8B1F-C43B84B83F28}"/>
            </c:ext>
          </c:extLst>
        </c:ser>
        <c:ser>
          <c:idx val="1"/>
          <c:order val="1"/>
          <c:tx>
            <c:strRef>
              <c:f>Лист22!$C$18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Лист22!$D$16:$H$16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Лист22!$D$18:$H$18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92-4D11-8B1F-C43B84B83F28}"/>
            </c:ext>
          </c:extLst>
        </c:ser>
        <c:ser>
          <c:idx val="2"/>
          <c:order val="2"/>
          <c:tx>
            <c:strRef>
              <c:f>Лист22!$C$19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Лист22!$D$16:$H$16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Лист22!$D$19:$H$19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92-4D11-8B1F-C43B84B83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8386176"/>
        <c:axId val="108387712"/>
        <c:axId val="0"/>
      </c:bar3DChart>
      <c:catAx>
        <c:axId val="108386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7712"/>
        <c:crosses val="autoZero"/>
        <c:auto val="1"/>
        <c:lblAlgn val="ctr"/>
        <c:lblOffset val="100"/>
        <c:noMultiLvlLbl val="0"/>
      </c:catAx>
      <c:valAx>
        <c:axId val="1083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6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Лист23!$C$17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Лист23!$D$16:$H$16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Лист23!$D$17:$H$17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94-4BEC-935D-41A8BE0F66B1}"/>
            </c:ext>
          </c:extLst>
        </c:ser>
        <c:ser>
          <c:idx val="1"/>
          <c:order val="1"/>
          <c:tx>
            <c:strRef>
              <c:f>Лист23!$C$18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Лист23!$D$16:$H$16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Лист23!$D$18:$H$18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94-4BEC-935D-41A8BE0F66B1}"/>
            </c:ext>
          </c:extLst>
        </c:ser>
        <c:ser>
          <c:idx val="2"/>
          <c:order val="2"/>
          <c:tx>
            <c:strRef>
              <c:f>Лист23!$C$19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Лист23!$D$16:$H$16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Лист23!$D$19:$H$19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94-4BEC-935D-41A8BE0F66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8461440"/>
        <c:axId val="108557440"/>
        <c:axId val="0"/>
      </c:bar3DChart>
      <c:catAx>
        <c:axId val="10846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557440"/>
        <c:crosses val="autoZero"/>
        <c:auto val="1"/>
        <c:lblAlgn val="ctr"/>
        <c:lblOffset val="100"/>
        <c:noMultiLvlLbl val="0"/>
      </c:catAx>
      <c:valAx>
        <c:axId val="10855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46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Лист24!$C$17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Лист24!$D$16:$H$16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Лист24!$D$17:$H$17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3-45E4-972C-A7E1BDEBEAE1}"/>
            </c:ext>
          </c:extLst>
        </c:ser>
        <c:ser>
          <c:idx val="1"/>
          <c:order val="1"/>
          <c:tx>
            <c:strRef>
              <c:f>Лист24!$C$18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Лист24!$D$16:$H$16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Лист24!$D$18:$H$18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C3-45E4-972C-A7E1BDEBEAE1}"/>
            </c:ext>
          </c:extLst>
        </c:ser>
        <c:ser>
          <c:idx val="2"/>
          <c:order val="2"/>
          <c:tx>
            <c:strRef>
              <c:f>Лист24!$C$19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Лист24!$D$16:$H$16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Лист24!$D$19:$H$19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C3-45E4-972C-A7E1BDEBE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8676224"/>
        <c:axId val="108677760"/>
        <c:axId val="0"/>
      </c:bar3DChart>
      <c:catAx>
        <c:axId val="108676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77760"/>
        <c:crosses val="autoZero"/>
        <c:auto val="1"/>
        <c:lblAlgn val="ctr"/>
        <c:lblOffset val="100"/>
        <c:noMultiLvlLbl val="0"/>
      </c:catAx>
      <c:valAx>
        <c:axId val="10867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76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Лист25!$C$17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Лист25!$D$16:$H$16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Лист25!$D$17:$H$17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AA-426F-BCAE-323E3B3BE615}"/>
            </c:ext>
          </c:extLst>
        </c:ser>
        <c:ser>
          <c:idx val="1"/>
          <c:order val="1"/>
          <c:tx>
            <c:strRef>
              <c:f>Лист25!$C$18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Лист25!$D$16:$H$16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Лист25!$D$18:$H$18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AA-426F-BCAE-323E3B3BE615}"/>
            </c:ext>
          </c:extLst>
        </c:ser>
        <c:ser>
          <c:idx val="2"/>
          <c:order val="2"/>
          <c:tx>
            <c:strRef>
              <c:f>Лист25!$C$19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Лист25!$D$16:$H$16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Лист25!$D$19:$H$19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AA-426F-BCAE-323E3B3BE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8636800"/>
        <c:axId val="108650880"/>
        <c:axId val="0"/>
      </c:bar3DChart>
      <c:catAx>
        <c:axId val="10863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50880"/>
        <c:crosses val="autoZero"/>
        <c:auto val="1"/>
        <c:lblAlgn val="ctr"/>
        <c:lblOffset val="100"/>
        <c:noMultiLvlLbl val="0"/>
      </c:catAx>
      <c:valAx>
        <c:axId val="10865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36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Лист26!$C$17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Лист26!$D$16:$H$16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Лист26!$D$17:$H$17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E5-448E-A77B-659642664DBB}"/>
            </c:ext>
          </c:extLst>
        </c:ser>
        <c:ser>
          <c:idx val="1"/>
          <c:order val="1"/>
          <c:tx>
            <c:strRef>
              <c:f>Лист26!$C$18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Лист26!$D$16:$H$16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Лист26!$D$18:$H$18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E5-448E-A77B-659642664DBB}"/>
            </c:ext>
          </c:extLst>
        </c:ser>
        <c:ser>
          <c:idx val="2"/>
          <c:order val="2"/>
          <c:tx>
            <c:strRef>
              <c:f>Лист26!$C$19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Лист26!$D$16:$H$16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Лист26!$D$19:$H$19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E5-448E-A77B-659642664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8863872"/>
        <c:axId val="108865408"/>
        <c:axId val="0"/>
      </c:bar3DChart>
      <c:catAx>
        <c:axId val="10886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865408"/>
        <c:crosses val="autoZero"/>
        <c:auto val="1"/>
        <c:lblAlgn val="ctr"/>
        <c:lblOffset val="100"/>
        <c:noMultiLvlLbl val="0"/>
      </c:catAx>
      <c:valAx>
        <c:axId val="10886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863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Лист27!$C$17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Лист27!$D$16:$H$16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Лист27!$D$17:$H$17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0A-48DD-A28F-5730A9D39FB8}"/>
            </c:ext>
          </c:extLst>
        </c:ser>
        <c:ser>
          <c:idx val="1"/>
          <c:order val="1"/>
          <c:tx>
            <c:strRef>
              <c:f>Лист27!$C$18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Лист27!$D$16:$H$16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Лист27!$D$18:$H$18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0A-48DD-A28F-5730A9D39FB8}"/>
            </c:ext>
          </c:extLst>
        </c:ser>
        <c:ser>
          <c:idx val="2"/>
          <c:order val="2"/>
          <c:tx>
            <c:strRef>
              <c:f>Лист27!$C$19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Лист27!$D$16:$H$16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Лист27!$D$19:$H$19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0A-48DD-A28F-5730A9D39F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703872"/>
        <c:axId val="104705408"/>
        <c:axId val="0"/>
      </c:bar3DChart>
      <c:catAx>
        <c:axId val="10470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705408"/>
        <c:crosses val="autoZero"/>
        <c:auto val="1"/>
        <c:lblAlgn val="ctr"/>
        <c:lblOffset val="100"/>
        <c:noMultiLvlLbl val="0"/>
      </c:catAx>
      <c:valAx>
        <c:axId val="10470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703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Лист28!$C$17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Лист28!$D$16:$H$16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Лист28!$D$17:$H$17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D-4A30-93C9-EF0C9C51D699}"/>
            </c:ext>
          </c:extLst>
        </c:ser>
        <c:ser>
          <c:idx val="1"/>
          <c:order val="1"/>
          <c:tx>
            <c:strRef>
              <c:f>Лист28!$C$18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Лист28!$D$16:$H$16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Лист28!$D$18:$H$18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2D-4A30-93C9-EF0C9C51D699}"/>
            </c:ext>
          </c:extLst>
        </c:ser>
        <c:ser>
          <c:idx val="2"/>
          <c:order val="2"/>
          <c:tx>
            <c:strRef>
              <c:f>Лист28!$C$19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Лист28!$D$16:$H$16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Лист28!$D$19:$H$19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2D-4A30-93C9-EF0C9C51D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8952960"/>
        <c:axId val="108971136"/>
        <c:axId val="0"/>
      </c:bar3DChart>
      <c:catAx>
        <c:axId val="10895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71136"/>
        <c:crosses val="autoZero"/>
        <c:auto val="1"/>
        <c:lblAlgn val="ctr"/>
        <c:lblOffset val="100"/>
        <c:noMultiLvlLbl val="0"/>
      </c:catAx>
      <c:valAx>
        <c:axId val="10897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52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Лист29!$C$17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Лист29!$D$16:$H$16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Лист29!$D$17:$H$17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3C-4493-8683-3FCCAE87E037}"/>
            </c:ext>
          </c:extLst>
        </c:ser>
        <c:ser>
          <c:idx val="1"/>
          <c:order val="1"/>
          <c:tx>
            <c:strRef>
              <c:f>Лист29!$C$18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Лист29!$D$16:$H$16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Лист29!$D$18:$H$18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3C-4493-8683-3FCCAE87E037}"/>
            </c:ext>
          </c:extLst>
        </c:ser>
        <c:ser>
          <c:idx val="2"/>
          <c:order val="2"/>
          <c:tx>
            <c:strRef>
              <c:f>Лист29!$C$19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Лист29!$D$16:$H$16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Лист29!$D$19:$H$19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3C-4493-8683-3FCCAE87E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8262528"/>
        <c:axId val="108264064"/>
        <c:axId val="0"/>
      </c:bar3DChart>
      <c:catAx>
        <c:axId val="10826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264064"/>
        <c:crosses val="autoZero"/>
        <c:auto val="1"/>
        <c:lblAlgn val="ctr"/>
        <c:lblOffset val="100"/>
        <c:noMultiLvlLbl val="0"/>
      </c:catAx>
      <c:valAx>
        <c:axId val="108264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262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итог!$D$18</c:f>
              <c:strCache>
                <c:ptCount val="1"/>
                <c:pt idx="0">
                  <c:v>Доля детей с низким уровнем 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итог!$E$17:$J$17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итог!$E$18:$J$18</c:f>
              <c:numCache>
                <c:formatCode>General</c:formatCode>
                <c:ptCount val="6"/>
                <c:pt idx="0">
                  <c:v>0</c:v>
                </c:pt>
                <c:pt idx="2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9D-4354-9285-0A1B325C9CA9}"/>
            </c:ext>
          </c:extLst>
        </c:ser>
        <c:ser>
          <c:idx val="1"/>
          <c:order val="1"/>
          <c:tx>
            <c:strRef>
              <c:f>итог!$D$19</c:f>
              <c:strCache>
                <c:ptCount val="1"/>
                <c:pt idx="0">
                  <c:v>Доля детей со средним уровнем  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итог!$E$17:$J$17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итог!$E$19:$J$19</c:f>
              <c:numCache>
                <c:formatCode>General</c:formatCode>
                <c:ptCount val="6"/>
                <c:pt idx="0">
                  <c:v>100</c:v>
                </c:pt>
                <c:pt idx="2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9D-4354-9285-0A1B325C9CA9}"/>
            </c:ext>
          </c:extLst>
        </c:ser>
        <c:ser>
          <c:idx val="2"/>
          <c:order val="2"/>
          <c:tx>
            <c:strRef>
              <c:f>итог!$D$20</c:f>
              <c:strCache>
                <c:ptCount val="1"/>
                <c:pt idx="0">
                  <c:v>Доля детей с высоким уровнем  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итог!$E$17:$J$17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итог!$E$20:$J$20</c:f>
              <c:numCache>
                <c:formatCode>General</c:formatCode>
                <c:ptCount val="6"/>
                <c:pt idx="0">
                  <c:v>0</c:v>
                </c:pt>
                <c:pt idx="2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9D-4354-9285-0A1B325C9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500416"/>
        <c:axId val="103510400"/>
      </c:barChart>
      <c:catAx>
        <c:axId val="10350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510400"/>
        <c:crosses val="autoZero"/>
        <c:auto val="1"/>
        <c:lblAlgn val="ctr"/>
        <c:lblOffset val="100"/>
        <c:noMultiLvlLbl val="0"/>
      </c:catAx>
      <c:valAx>
        <c:axId val="103510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500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Лист30!$C$17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Лист30!$D$16:$H$16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Лист30!$D$17:$H$17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63-4327-A4EC-5722F08FD932}"/>
            </c:ext>
          </c:extLst>
        </c:ser>
        <c:ser>
          <c:idx val="1"/>
          <c:order val="1"/>
          <c:tx>
            <c:strRef>
              <c:f>Лист30!$C$18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Лист30!$D$16:$H$16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Лист30!$D$18:$H$18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63-4327-A4EC-5722F08FD932}"/>
            </c:ext>
          </c:extLst>
        </c:ser>
        <c:ser>
          <c:idx val="2"/>
          <c:order val="2"/>
          <c:tx>
            <c:strRef>
              <c:f>Лист30!$C$19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Лист30!$D$16:$H$16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Лист30!$D$19:$H$19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63-4327-A4EC-5722F08FD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9275776"/>
        <c:axId val="109289856"/>
        <c:axId val="0"/>
      </c:bar3DChart>
      <c:catAx>
        <c:axId val="10927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289856"/>
        <c:crosses val="autoZero"/>
        <c:auto val="1"/>
        <c:lblAlgn val="ctr"/>
        <c:lblOffset val="100"/>
        <c:noMultiLvlLbl val="0"/>
      </c:catAx>
      <c:valAx>
        <c:axId val="10928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275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ангелина!$C$17</c:f>
              <c:strCache>
                <c:ptCount val="1"/>
                <c:pt idx="0">
                  <c:v>стартовый</c:v>
                </c:pt>
              </c:strCache>
            </c:strRef>
          </c:tx>
          <c:invertIfNegative val="0"/>
          <c:cat>
            <c:strRef>
              <c:f>ангелина!$D$16:$H$16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ангелина!$D$17:$H$17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80-4B21-A4D1-40193D4B2853}"/>
            </c:ext>
          </c:extLst>
        </c:ser>
        <c:ser>
          <c:idx val="1"/>
          <c:order val="1"/>
          <c:tx>
            <c:strRef>
              <c:f>ангелина!$C$18</c:f>
              <c:strCache>
                <c:ptCount val="1"/>
                <c:pt idx="0">
                  <c:v>промежуточный</c:v>
                </c:pt>
              </c:strCache>
            </c:strRef>
          </c:tx>
          <c:invertIfNegative val="0"/>
          <c:cat>
            <c:strRef>
              <c:f>ангелина!$D$16:$H$16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ангелина!$D$18:$H$18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80-4B21-A4D1-40193D4B2853}"/>
            </c:ext>
          </c:extLst>
        </c:ser>
        <c:ser>
          <c:idx val="2"/>
          <c:order val="2"/>
          <c:tx>
            <c:strRef>
              <c:f>ангелина!$C$19</c:f>
              <c:strCache>
                <c:ptCount val="1"/>
                <c:pt idx="0">
                  <c:v>итоговый</c:v>
                </c:pt>
              </c:strCache>
            </c:strRef>
          </c:tx>
          <c:invertIfNegative val="0"/>
          <c:cat>
            <c:strRef>
              <c:f>ангелина!$D$16:$H$16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ангелина!$D$19:$H$19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80-4B21-A4D1-40193D4B2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3455744"/>
        <c:axId val="103461632"/>
        <c:axId val="0"/>
      </c:bar3DChart>
      <c:catAx>
        <c:axId val="103455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3461632"/>
        <c:crosses val="autoZero"/>
        <c:auto val="1"/>
        <c:lblAlgn val="ctr"/>
        <c:lblOffset val="100"/>
        <c:noMultiLvlLbl val="0"/>
      </c:catAx>
      <c:valAx>
        <c:axId val="103461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3455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Толқын!$C$17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Толқын!$D$16:$H$16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Толқын!$D$17:$H$17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54-4AE2-9114-BB76B44F4B8B}"/>
            </c:ext>
          </c:extLst>
        </c:ser>
        <c:ser>
          <c:idx val="1"/>
          <c:order val="1"/>
          <c:tx>
            <c:strRef>
              <c:f>Толқын!$C$18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Толқын!$D$16:$H$16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Толқын!$D$18:$H$18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54-4AE2-9114-BB76B44F4B8B}"/>
            </c:ext>
          </c:extLst>
        </c:ser>
        <c:ser>
          <c:idx val="2"/>
          <c:order val="2"/>
          <c:tx>
            <c:strRef>
              <c:f>Толқын!$C$19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Толқын!$D$16:$H$16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Толқын!$D$19:$H$19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54-4AE2-9114-BB76B44F4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3856768"/>
        <c:axId val="103870848"/>
        <c:axId val="0"/>
      </c:bar3DChart>
      <c:catAx>
        <c:axId val="103856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70848"/>
        <c:crosses val="autoZero"/>
        <c:auto val="1"/>
        <c:lblAlgn val="ctr"/>
        <c:lblOffset val="100"/>
        <c:noMultiLvlLbl val="0"/>
      </c:catAx>
      <c:valAx>
        <c:axId val="10387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56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Лист6!$C$17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Лист6!$D$16:$H$16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Лист6!$D$17:$H$17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15-4CC1-9486-C3B51B94E641}"/>
            </c:ext>
          </c:extLst>
        </c:ser>
        <c:ser>
          <c:idx val="1"/>
          <c:order val="1"/>
          <c:tx>
            <c:strRef>
              <c:f>Лист6!$C$18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Лист6!$D$16:$H$16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Лист6!$D$18:$H$18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15-4CC1-9486-C3B51B94E641}"/>
            </c:ext>
          </c:extLst>
        </c:ser>
        <c:ser>
          <c:idx val="2"/>
          <c:order val="2"/>
          <c:tx>
            <c:strRef>
              <c:f>Лист6!$C$19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Лист6!$D$16:$H$16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Лист6!$D$19:$H$19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15-4CC1-9486-C3B51B94E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3993728"/>
        <c:axId val="103995264"/>
        <c:axId val="0"/>
      </c:bar3DChart>
      <c:catAx>
        <c:axId val="103993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995264"/>
        <c:crosses val="autoZero"/>
        <c:auto val="1"/>
        <c:lblAlgn val="ctr"/>
        <c:lblOffset val="100"/>
        <c:noMultiLvlLbl val="0"/>
      </c:catAx>
      <c:valAx>
        <c:axId val="10399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993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Лист7!$C$17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Лист7!$D$16:$H$16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Лист7!$D$17:$H$17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F8-48B5-8F78-32DEE761C7D2}"/>
            </c:ext>
          </c:extLst>
        </c:ser>
        <c:ser>
          <c:idx val="1"/>
          <c:order val="1"/>
          <c:tx>
            <c:strRef>
              <c:f>Лист7!$C$18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Лист7!$D$16:$H$16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Лист7!$D$18:$H$18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F8-48B5-8F78-32DEE761C7D2}"/>
            </c:ext>
          </c:extLst>
        </c:ser>
        <c:ser>
          <c:idx val="2"/>
          <c:order val="2"/>
          <c:tx>
            <c:strRef>
              <c:f>Лист7!$C$19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Лист7!$D$16:$H$16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Лист7!$D$19:$H$19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F8-48B5-8F78-32DEE761C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232832"/>
        <c:axId val="104234368"/>
        <c:axId val="0"/>
      </c:bar3DChart>
      <c:catAx>
        <c:axId val="104232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34368"/>
        <c:crosses val="autoZero"/>
        <c:auto val="1"/>
        <c:lblAlgn val="ctr"/>
        <c:lblOffset val="100"/>
        <c:noMultiLvlLbl val="0"/>
      </c:catAx>
      <c:valAx>
        <c:axId val="10423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32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Лист8!$C$17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Лист8!$D$16:$H$16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Лист8!$D$17:$H$17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34-487B-ABEC-60378314EBEA}"/>
            </c:ext>
          </c:extLst>
        </c:ser>
        <c:ser>
          <c:idx val="1"/>
          <c:order val="1"/>
          <c:tx>
            <c:strRef>
              <c:f>Лист8!$C$18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Лист8!$D$16:$H$16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Лист8!$D$18:$H$18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34-487B-ABEC-60378314EBEA}"/>
            </c:ext>
          </c:extLst>
        </c:ser>
        <c:ser>
          <c:idx val="2"/>
          <c:order val="2"/>
          <c:tx>
            <c:strRef>
              <c:f>Лист8!$C$19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Лист8!$D$16:$H$16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Лист8!$D$19:$H$19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34-487B-ABEC-60378314E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172928"/>
        <c:axId val="104195200"/>
        <c:axId val="0"/>
      </c:bar3DChart>
      <c:catAx>
        <c:axId val="10417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195200"/>
        <c:crosses val="autoZero"/>
        <c:auto val="1"/>
        <c:lblAlgn val="ctr"/>
        <c:lblOffset val="100"/>
        <c:noMultiLvlLbl val="0"/>
      </c:catAx>
      <c:valAx>
        <c:axId val="10419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172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Лист9!$C$17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Лист9!$D$16:$H$16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Лист9!$D$17:$H$17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F8-49DD-A0F4-7366475572C8}"/>
            </c:ext>
          </c:extLst>
        </c:ser>
        <c:ser>
          <c:idx val="1"/>
          <c:order val="1"/>
          <c:tx>
            <c:strRef>
              <c:f>Лист9!$C$18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Лист9!$D$16:$H$16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Лист9!$D$18:$H$18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F8-49DD-A0F4-7366475572C8}"/>
            </c:ext>
          </c:extLst>
        </c:ser>
        <c:ser>
          <c:idx val="2"/>
          <c:order val="2"/>
          <c:tx>
            <c:strRef>
              <c:f>Лист9!$C$19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Лист9!$D$16:$H$16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Лист9!$D$19:$H$19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F8-49DD-A0F4-736647557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490112"/>
        <c:axId val="104491648"/>
        <c:axId val="0"/>
      </c:bar3DChart>
      <c:catAx>
        <c:axId val="10449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491648"/>
        <c:crosses val="autoZero"/>
        <c:auto val="1"/>
        <c:lblAlgn val="ctr"/>
        <c:lblOffset val="100"/>
        <c:noMultiLvlLbl val="0"/>
      </c:catAx>
      <c:valAx>
        <c:axId val="104491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490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5521</xdr:colOff>
      <xdr:row>44</xdr:row>
      <xdr:rowOff>8834</xdr:rowOff>
    </xdr:from>
    <xdr:to>
      <xdr:col>19</xdr:col>
      <xdr:colOff>193260</xdr:colOff>
      <xdr:row>55</xdr:row>
      <xdr:rowOff>96629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61711</xdr:colOff>
      <xdr:row>8</xdr:row>
      <xdr:rowOff>80493</xdr:rowOff>
    </xdr:from>
    <xdr:to>
      <xdr:col>13</xdr:col>
      <xdr:colOff>1341549</xdr:colOff>
      <xdr:row>11</xdr:row>
      <xdr:rowOff>164205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33798</xdr:colOff>
      <xdr:row>8</xdr:row>
      <xdr:rowOff>164691</xdr:rowOff>
    </xdr:from>
    <xdr:to>
      <xdr:col>13</xdr:col>
      <xdr:colOff>2104718</xdr:colOff>
      <xdr:row>12</xdr:row>
      <xdr:rowOff>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7</xdr:row>
      <xdr:rowOff>851477</xdr:rowOff>
    </xdr:from>
    <xdr:to>
      <xdr:col>13</xdr:col>
      <xdr:colOff>1803977</xdr:colOff>
      <xdr:row>12</xdr:row>
      <xdr:rowOff>116031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598331</xdr:colOff>
      <xdr:row>8</xdr:row>
      <xdr:rowOff>457199</xdr:rowOff>
    </xdr:from>
    <xdr:to>
      <xdr:col>13</xdr:col>
      <xdr:colOff>1543050</xdr:colOff>
      <xdr:row>13</xdr:row>
      <xdr:rowOff>97126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319895</xdr:colOff>
      <xdr:row>7</xdr:row>
      <xdr:rowOff>736839</xdr:rowOff>
    </xdr:from>
    <xdr:to>
      <xdr:col>13</xdr:col>
      <xdr:colOff>1275989</xdr:colOff>
      <xdr:row>12</xdr:row>
      <xdr:rowOff>149525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86264</xdr:colOff>
      <xdr:row>7</xdr:row>
      <xdr:rowOff>862641</xdr:rowOff>
    </xdr:from>
    <xdr:to>
      <xdr:col>13</xdr:col>
      <xdr:colOff>2012829</xdr:colOff>
      <xdr:row>12</xdr:row>
      <xdr:rowOff>167496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8</xdr:row>
      <xdr:rowOff>381000</xdr:rowOff>
    </xdr:from>
    <xdr:to>
      <xdr:col>13</xdr:col>
      <xdr:colOff>228600</xdr:colOff>
      <xdr:row>12</xdr:row>
      <xdr:rowOff>76200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64523</xdr:colOff>
      <xdr:row>8</xdr:row>
      <xdr:rowOff>61452</xdr:rowOff>
    </xdr:from>
    <xdr:to>
      <xdr:col>13</xdr:col>
      <xdr:colOff>952499</xdr:colOff>
      <xdr:row>13</xdr:row>
      <xdr:rowOff>50391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3072</xdr:colOff>
      <xdr:row>7</xdr:row>
      <xdr:rowOff>875685</xdr:rowOff>
    </xdr:from>
    <xdr:to>
      <xdr:col>13</xdr:col>
      <xdr:colOff>860321</xdr:colOff>
      <xdr:row>12</xdr:row>
      <xdr:rowOff>65753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37523</xdr:colOff>
      <xdr:row>7</xdr:row>
      <xdr:rowOff>865909</xdr:rowOff>
    </xdr:from>
    <xdr:to>
      <xdr:col>13</xdr:col>
      <xdr:colOff>404090</xdr:colOff>
      <xdr:row>12</xdr:row>
      <xdr:rowOff>87168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15</xdr:row>
      <xdr:rowOff>9525</xdr:rowOff>
    </xdr:from>
    <xdr:to>
      <xdr:col>18</xdr:col>
      <xdr:colOff>228600</xdr:colOff>
      <xdr:row>24</xdr:row>
      <xdr:rowOff>180975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138546</xdr:colOff>
      <xdr:row>8</xdr:row>
      <xdr:rowOff>69273</xdr:rowOff>
    </xdr:from>
    <xdr:to>
      <xdr:col>13</xdr:col>
      <xdr:colOff>1627909</xdr:colOff>
      <xdr:row>12</xdr:row>
      <xdr:rowOff>176646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589471</xdr:colOff>
      <xdr:row>8</xdr:row>
      <xdr:rowOff>17972</xdr:rowOff>
    </xdr:from>
    <xdr:to>
      <xdr:col>13</xdr:col>
      <xdr:colOff>2084716</xdr:colOff>
      <xdr:row>13</xdr:row>
      <xdr:rowOff>41694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86265</xdr:colOff>
      <xdr:row>7</xdr:row>
      <xdr:rowOff>826698</xdr:rowOff>
    </xdr:from>
    <xdr:to>
      <xdr:col>13</xdr:col>
      <xdr:colOff>2120661</xdr:colOff>
      <xdr:row>12</xdr:row>
      <xdr:rowOff>59666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103909</xdr:colOff>
      <xdr:row>8</xdr:row>
      <xdr:rowOff>17318</xdr:rowOff>
    </xdr:from>
    <xdr:to>
      <xdr:col>13</xdr:col>
      <xdr:colOff>1905000</xdr:colOff>
      <xdr:row>12</xdr:row>
      <xdr:rowOff>159327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556137</xdr:colOff>
      <xdr:row>8</xdr:row>
      <xdr:rowOff>230444</xdr:rowOff>
    </xdr:from>
    <xdr:to>
      <xdr:col>13</xdr:col>
      <xdr:colOff>1290484</xdr:colOff>
      <xdr:row>13</xdr:row>
      <xdr:rowOff>19665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103605</xdr:colOff>
      <xdr:row>7</xdr:row>
      <xdr:rowOff>802105</xdr:rowOff>
    </xdr:from>
    <xdr:to>
      <xdr:col>13</xdr:col>
      <xdr:colOff>2055394</xdr:colOff>
      <xdr:row>12</xdr:row>
      <xdr:rowOff>151732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63499</xdr:colOff>
      <xdr:row>7</xdr:row>
      <xdr:rowOff>587375</xdr:rowOff>
    </xdr:from>
    <xdr:to>
      <xdr:col>13</xdr:col>
      <xdr:colOff>1857374</xdr:colOff>
      <xdr:row>11</xdr:row>
      <xdr:rowOff>101600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20836</xdr:colOff>
      <xdr:row>7</xdr:row>
      <xdr:rowOff>684610</xdr:rowOff>
    </xdr:from>
    <xdr:to>
      <xdr:col>13</xdr:col>
      <xdr:colOff>1309688</xdr:colOff>
      <xdr:row>13</xdr:row>
      <xdr:rowOff>61913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5952</xdr:colOff>
      <xdr:row>8</xdr:row>
      <xdr:rowOff>44649</xdr:rowOff>
    </xdr:from>
    <xdr:to>
      <xdr:col>13</xdr:col>
      <xdr:colOff>1413866</xdr:colOff>
      <xdr:row>12</xdr:row>
      <xdr:rowOff>106561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95249</xdr:colOff>
      <xdr:row>7</xdr:row>
      <xdr:rowOff>365125</xdr:rowOff>
    </xdr:from>
    <xdr:to>
      <xdr:col>13</xdr:col>
      <xdr:colOff>2301874</xdr:colOff>
      <xdr:row>12</xdr:row>
      <xdr:rowOff>6350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571500</xdr:colOff>
      <xdr:row>15</xdr:row>
      <xdr:rowOff>64052</xdr:rowOff>
    </xdr:from>
    <xdr:to>
      <xdr:col>19</xdr:col>
      <xdr:colOff>414131</xdr:colOff>
      <xdr:row>26</xdr:row>
      <xdr:rowOff>13804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36764</xdr:colOff>
      <xdr:row>7</xdr:row>
      <xdr:rowOff>451184</xdr:rowOff>
    </xdr:from>
    <xdr:to>
      <xdr:col>13</xdr:col>
      <xdr:colOff>2255921</xdr:colOff>
      <xdr:row>12</xdr:row>
      <xdr:rowOff>68179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334976</xdr:colOff>
      <xdr:row>6</xdr:row>
      <xdr:rowOff>1701347</xdr:rowOff>
    </xdr:from>
    <xdr:to>
      <xdr:col>17</xdr:col>
      <xdr:colOff>181676</xdr:colOff>
      <xdr:row>10</xdr:row>
      <xdr:rowOff>88924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170447</xdr:colOff>
      <xdr:row>7</xdr:row>
      <xdr:rowOff>735263</xdr:rowOff>
    </xdr:from>
    <xdr:to>
      <xdr:col>13</xdr:col>
      <xdr:colOff>2406315</xdr:colOff>
      <xdr:row>11</xdr:row>
      <xdr:rowOff>168441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69273</xdr:colOff>
      <xdr:row>8</xdr:row>
      <xdr:rowOff>256309</xdr:rowOff>
    </xdr:from>
    <xdr:to>
      <xdr:col>14</xdr:col>
      <xdr:colOff>69272</xdr:colOff>
      <xdr:row>12</xdr:row>
      <xdr:rowOff>51955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586383</xdr:colOff>
      <xdr:row>7</xdr:row>
      <xdr:rowOff>446485</xdr:rowOff>
    </xdr:from>
    <xdr:to>
      <xdr:col>15</xdr:col>
      <xdr:colOff>0</xdr:colOff>
      <xdr:row>12</xdr:row>
      <xdr:rowOff>91679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70184</xdr:colOff>
      <xdr:row>7</xdr:row>
      <xdr:rowOff>167105</xdr:rowOff>
    </xdr:from>
    <xdr:to>
      <xdr:col>13</xdr:col>
      <xdr:colOff>1788025</xdr:colOff>
      <xdr:row>12</xdr:row>
      <xdr:rowOff>84890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866640</xdr:colOff>
      <xdr:row>7</xdr:row>
      <xdr:rowOff>764683</xdr:rowOff>
    </xdr:from>
    <xdr:to>
      <xdr:col>13</xdr:col>
      <xdr:colOff>268309</xdr:colOff>
      <xdr:row>11</xdr:row>
      <xdr:rowOff>150789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73"/>
  <sheetViews>
    <sheetView topLeftCell="A4" zoomScale="69" zoomScaleNormal="69" workbookViewId="0">
      <selection activeCell="W17" sqref="W17"/>
    </sheetView>
  </sheetViews>
  <sheetFormatPr defaultRowHeight="15" x14ac:dyDescent="0.25"/>
  <cols>
    <col min="4" max="4" width="26.140625" customWidth="1"/>
  </cols>
  <sheetData>
    <row r="5" spans="2:13" x14ac:dyDescent="0.25">
      <c r="B5" s="38" t="s">
        <v>15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</row>
    <row r="6" spans="2:13" x14ac:dyDescent="0.25">
      <c r="B6" s="38" t="s">
        <v>16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2:13" x14ac:dyDescent="0.25">
      <c r="B7" s="38" t="s">
        <v>17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</row>
    <row r="9" spans="2:13" ht="172.5" customHeight="1" x14ac:dyDescent="0.25">
      <c r="B9" s="6"/>
      <c r="C9" s="7" t="s">
        <v>18</v>
      </c>
      <c r="D9" s="7" t="s">
        <v>19</v>
      </c>
      <c r="E9" s="8" t="s">
        <v>20</v>
      </c>
      <c r="F9" s="8" t="s">
        <v>21</v>
      </c>
      <c r="G9" s="8" t="s">
        <v>22</v>
      </c>
      <c r="H9" s="8" t="s">
        <v>23</v>
      </c>
      <c r="I9" s="8" t="s">
        <v>42</v>
      </c>
      <c r="J9" s="9" t="s">
        <v>24</v>
      </c>
      <c r="K9" s="10" t="s">
        <v>25</v>
      </c>
      <c r="L9" s="11" t="s">
        <v>26</v>
      </c>
      <c r="M9" s="6"/>
    </row>
    <row r="10" spans="2:13" x14ac:dyDescent="0.25">
      <c r="B10" s="6"/>
      <c r="C10" s="12">
        <v>1</v>
      </c>
      <c r="D10" s="12" t="s">
        <v>88</v>
      </c>
      <c r="E10" s="12">
        <v>2</v>
      </c>
      <c r="F10" s="12">
        <v>2</v>
      </c>
      <c r="G10" s="12">
        <v>2</v>
      </c>
      <c r="H10" s="12">
        <v>1</v>
      </c>
      <c r="I10" s="27">
        <v>0</v>
      </c>
      <c r="J10" s="13">
        <f t="shared" ref="J10" si="0">SUM(E10:I10)</f>
        <v>7</v>
      </c>
      <c r="K10" s="14">
        <f>AVERAGE(E10,F10,G10,H10)</f>
        <v>1.75</v>
      </c>
      <c r="L10" s="15" t="str">
        <f>IF(E10="","",VLOOKUP(K10,$K$71:$L$73,2,TRUE))</f>
        <v>ІІ ур</v>
      </c>
      <c r="M10" s="6"/>
    </row>
    <row r="11" spans="2:13" x14ac:dyDescent="0.25">
      <c r="C11" s="33"/>
      <c r="D11" s="31"/>
      <c r="E11" s="39"/>
      <c r="F11" s="39"/>
      <c r="G11" s="39"/>
      <c r="H11" s="31"/>
      <c r="I11" s="39"/>
      <c r="J11" s="39"/>
      <c r="K11" s="39"/>
      <c r="L11" s="40"/>
      <c r="M11" s="6"/>
    </row>
    <row r="12" spans="2:13" x14ac:dyDescent="0.25">
      <c r="C12" s="41" t="s">
        <v>27</v>
      </c>
      <c r="D12" s="42"/>
      <c r="E12" s="42"/>
      <c r="F12" s="42"/>
      <c r="G12" s="43"/>
      <c r="H12" s="16">
        <f>COUNTA(D10:D10)</f>
        <v>1</v>
      </c>
      <c r="I12" s="41"/>
      <c r="J12" s="42"/>
      <c r="K12" s="42"/>
      <c r="L12" s="43"/>
      <c r="M12" s="6"/>
    </row>
    <row r="13" spans="2:13" x14ac:dyDescent="0.25">
      <c r="C13" s="34" t="s">
        <v>28</v>
      </c>
      <c r="D13" s="34"/>
      <c r="E13" s="17">
        <f>COUNTIF(L10:L10,"І ур")</f>
        <v>0</v>
      </c>
      <c r="F13" s="35" t="s">
        <v>29</v>
      </c>
      <c r="G13" s="35"/>
      <c r="H13" s="18">
        <f>COUNTIF(L10:L10,"ІІ ур")</f>
        <v>1</v>
      </c>
      <c r="I13" s="44" t="s">
        <v>30</v>
      </c>
      <c r="J13" s="45"/>
      <c r="K13" s="17">
        <f>COUNTIF(L10:L10,"ІІІ ур")</f>
        <v>0</v>
      </c>
      <c r="L13" s="19"/>
      <c r="M13" s="6"/>
    </row>
    <row r="14" spans="2:13" x14ac:dyDescent="0.25">
      <c r="C14" s="36" t="s">
        <v>31</v>
      </c>
      <c r="D14" s="36"/>
      <c r="E14" s="20">
        <f>(E13/H12)*100</f>
        <v>0</v>
      </c>
      <c r="F14" s="36" t="s">
        <v>32</v>
      </c>
      <c r="G14" s="36"/>
      <c r="H14" s="20">
        <f>(H13/H12)*100</f>
        <v>100</v>
      </c>
      <c r="I14" s="46" t="s">
        <v>33</v>
      </c>
      <c r="J14" s="37"/>
      <c r="K14" s="20">
        <f>(K13/H12)*100</f>
        <v>0</v>
      </c>
      <c r="L14" s="21"/>
      <c r="M14" s="6"/>
    </row>
    <row r="15" spans="2:13" x14ac:dyDescent="0.25">
      <c r="M15" s="6"/>
    </row>
    <row r="16" spans="2:13" x14ac:dyDescent="0.25">
      <c r="D16" s="22"/>
      <c r="E16" s="37" t="s">
        <v>12</v>
      </c>
      <c r="F16" s="36"/>
      <c r="G16" s="36" t="s">
        <v>13</v>
      </c>
      <c r="H16" s="36"/>
      <c r="I16" s="46" t="s">
        <v>14</v>
      </c>
      <c r="J16" s="37"/>
      <c r="M16" s="6"/>
    </row>
    <row r="17" spans="4:13" ht="30" x14ac:dyDescent="0.25">
      <c r="D17" s="23" t="s">
        <v>31</v>
      </c>
      <c r="E17" s="31">
        <f>E14</f>
        <v>0</v>
      </c>
      <c r="F17" s="32"/>
      <c r="G17" s="33"/>
      <c r="H17" s="32"/>
      <c r="I17" s="33"/>
      <c r="J17" s="32"/>
      <c r="M17" s="6"/>
    </row>
    <row r="18" spans="4:13" ht="30" x14ac:dyDescent="0.25">
      <c r="D18" s="23" t="s">
        <v>32</v>
      </c>
      <c r="E18" s="33">
        <f>H14</f>
        <v>100</v>
      </c>
      <c r="F18" s="32"/>
      <c r="G18" s="33"/>
      <c r="H18" s="32"/>
      <c r="I18" s="33"/>
      <c r="J18" s="32"/>
    </row>
    <row r="19" spans="4:13" ht="30" x14ac:dyDescent="0.25">
      <c r="D19" s="23" t="s">
        <v>33</v>
      </c>
      <c r="E19" s="33">
        <f>K14</f>
        <v>0</v>
      </c>
      <c r="F19" s="32"/>
      <c r="G19" s="33"/>
      <c r="H19" s="32"/>
      <c r="I19" s="33"/>
      <c r="J19" s="32"/>
    </row>
    <row r="43" ht="81.75" customHeight="1" x14ac:dyDescent="0.25"/>
    <row r="45" ht="15" customHeight="1" x14ac:dyDescent="0.25"/>
    <row r="46" ht="36.75" customHeight="1" x14ac:dyDescent="0.25"/>
    <row r="47" ht="41.25" customHeight="1" x14ac:dyDescent="0.25"/>
    <row r="48" ht="36.75" customHeight="1" x14ac:dyDescent="0.25"/>
    <row r="71" spans="11:12" x14ac:dyDescent="0.25">
      <c r="K71" s="24">
        <v>1</v>
      </c>
      <c r="L71" s="24" t="s">
        <v>34</v>
      </c>
    </row>
    <row r="72" spans="11:12" x14ac:dyDescent="0.25">
      <c r="K72" s="24">
        <v>1.6</v>
      </c>
      <c r="L72" s="24" t="s">
        <v>35</v>
      </c>
    </row>
    <row r="73" spans="11:12" x14ac:dyDescent="0.25">
      <c r="K73" s="24">
        <v>2.6</v>
      </c>
      <c r="L73" s="24" t="s">
        <v>36</v>
      </c>
    </row>
  </sheetData>
  <mergeCells count="24">
    <mergeCell ref="I13:J13"/>
    <mergeCell ref="I19:J19"/>
    <mergeCell ref="I18:J18"/>
    <mergeCell ref="I17:J17"/>
    <mergeCell ref="I16:J16"/>
    <mergeCell ref="I14:J14"/>
    <mergeCell ref="B5:M5"/>
    <mergeCell ref="B6:M6"/>
    <mergeCell ref="B7:M7"/>
    <mergeCell ref="C11:L11"/>
    <mergeCell ref="C12:G12"/>
    <mergeCell ref="I12:L12"/>
    <mergeCell ref="C13:D13"/>
    <mergeCell ref="F13:G13"/>
    <mergeCell ref="C14:D14"/>
    <mergeCell ref="F14:G14"/>
    <mergeCell ref="E16:F16"/>
    <mergeCell ref="G16:H16"/>
    <mergeCell ref="E17:F17"/>
    <mergeCell ref="G17:H17"/>
    <mergeCell ref="E18:F18"/>
    <mergeCell ref="G18:H18"/>
    <mergeCell ref="E19:F19"/>
    <mergeCell ref="G19:H19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topLeftCell="B1" zoomScale="71" zoomScaleNormal="71" workbookViewId="0">
      <selection activeCell="I100" sqref="I100:R112"/>
    </sheetView>
  </sheetViews>
  <sheetFormatPr defaultRowHeight="15" x14ac:dyDescent="0.25"/>
  <cols>
    <col min="3" max="3" width="19.42578125" customWidth="1"/>
    <col min="4" max="7" width="30.7109375" customWidth="1"/>
    <col min="8" max="8" width="19.85546875" customWidth="1"/>
    <col min="10" max="10" width="36.28515625" customWidth="1"/>
    <col min="12" max="12" width="36.7109375" customWidth="1"/>
    <col min="14" max="14" width="36.7109375" customWidth="1"/>
    <col min="16" max="16" width="36.5703125" customWidth="1"/>
    <col min="18" max="18" width="36.570312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0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36.2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20.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76.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67.7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57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36.2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2" zoomScaleNormal="62" workbookViewId="0">
      <selection activeCell="I100" sqref="I100:R112"/>
    </sheetView>
  </sheetViews>
  <sheetFormatPr defaultRowHeight="15" x14ac:dyDescent="0.25"/>
  <cols>
    <col min="3" max="3" width="19.42578125" customWidth="1"/>
    <col min="4" max="7" width="30.7109375" customWidth="1"/>
    <col min="8" max="8" width="21.28515625" customWidth="1"/>
    <col min="10" max="10" width="37.140625" customWidth="1"/>
    <col min="12" max="12" width="36.42578125" customWidth="1"/>
    <col min="14" max="14" width="36.28515625" customWidth="1"/>
    <col min="16" max="16" width="37.28515625" customWidth="1"/>
    <col min="18" max="18" width="37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0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20.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04.7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20.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74.2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67.7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60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36.2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6" zoomScaleNormal="66" workbookViewId="0">
      <selection activeCell="I100" sqref="I100:R112"/>
    </sheetView>
  </sheetViews>
  <sheetFormatPr defaultRowHeight="15" x14ac:dyDescent="0.25"/>
  <cols>
    <col min="3" max="3" width="19.85546875" customWidth="1"/>
    <col min="4" max="7" width="30.7109375" customWidth="1"/>
    <col min="8" max="8" width="17" customWidth="1"/>
    <col min="10" max="10" width="36.85546875" customWidth="1"/>
    <col min="12" max="12" width="37.42578125" customWidth="1"/>
    <col min="14" max="14" width="37.28515625" customWidth="1"/>
    <col min="16" max="16" width="36.5703125" customWidth="1"/>
    <col min="18" max="18" width="36.570312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72.75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36.2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04.7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80.2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52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77.2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20.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0" zoomScaleNormal="50" workbookViewId="0">
      <selection activeCell="I100" sqref="I100:R112"/>
    </sheetView>
  </sheetViews>
  <sheetFormatPr defaultRowHeight="15" x14ac:dyDescent="0.25"/>
  <cols>
    <col min="3" max="3" width="19.28515625" customWidth="1"/>
    <col min="4" max="7" width="30.7109375" customWidth="1"/>
    <col min="8" max="8" width="19.140625" customWidth="1"/>
    <col min="10" max="10" width="36.28515625" customWidth="1"/>
    <col min="12" max="12" width="36.5703125" customWidth="1"/>
    <col min="14" max="14" width="36.5703125" customWidth="1"/>
    <col min="16" max="16" width="36.85546875" customWidth="1"/>
    <col min="18" max="18" width="36.2851562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8.5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20.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20.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20.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75.7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67.7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58.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36.2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3" zoomScaleNormal="53" workbookViewId="0">
      <selection activeCell="I100" sqref="I100:R112"/>
    </sheetView>
  </sheetViews>
  <sheetFormatPr defaultRowHeight="15" x14ac:dyDescent="0.25"/>
  <cols>
    <col min="3" max="3" width="19.42578125" customWidth="1"/>
    <col min="4" max="7" width="30.7109375" customWidth="1"/>
    <col min="8" max="8" width="16.140625" customWidth="1"/>
    <col min="10" max="10" width="36.5703125" customWidth="1"/>
    <col min="12" max="12" width="36.7109375" customWidth="1"/>
    <col min="14" max="14" width="36.5703125" customWidth="1"/>
    <col min="16" max="16" width="37" customWidth="1"/>
    <col min="18" max="18" width="36.570312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9.25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20.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20.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20.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78.7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67.7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57.7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36.2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3" zoomScaleNormal="53" workbookViewId="0">
      <selection activeCell="I100" sqref="I100:R112"/>
    </sheetView>
  </sheetViews>
  <sheetFormatPr defaultRowHeight="15" x14ac:dyDescent="0.25"/>
  <cols>
    <col min="3" max="3" width="19" customWidth="1"/>
    <col min="4" max="7" width="30.7109375" customWidth="1"/>
    <col min="8" max="8" width="14" customWidth="1"/>
    <col min="10" max="10" width="36.5703125" customWidth="1"/>
    <col min="12" max="12" width="37.7109375" customWidth="1"/>
    <col min="14" max="14" width="37" customWidth="1"/>
    <col min="16" max="16" width="36.42578125" customWidth="1"/>
    <col min="18" max="18" width="36.4257812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9.25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36.2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04.7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70.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52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55.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20.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0" zoomScaleNormal="50" workbookViewId="0">
      <selection activeCell="I100" sqref="I100:R112"/>
    </sheetView>
  </sheetViews>
  <sheetFormatPr defaultRowHeight="15" x14ac:dyDescent="0.25"/>
  <cols>
    <col min="3" max="3" width="19.140625" customWidth="1"/>
    <col min="4" max="7" width="30.7109375" customWidth="1"/>
    <col min="8" max="8" width="17.42578125" customWidth="1"/>
    <col min="10" max="10" width="36.5703125" customWidth="1"/>
    <col min="12" max="12" width="36.85546875" customWidth="1"/>
    <col min="14" max="14" width="36.85546875" customWidth="1"/>
    <col min="16" max="16" width="37" customWidth="1"/>
    <col min="18" max="18" width="37.2851562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6.25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20.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20.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75.7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67.7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53.2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36.2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2" zoomScaleNormal="62" workbookViewId="0">
      <selection activeCell="I100" sqref="I100:R112"/>
    </sheetView>
  </sheetViews>
  <sheetFormatPr defaultRowHeight="15" x14ac:dyDescent="0.25"/>
  <cols>
    <col min="3" max="3" width="19.42578125" customWidth="1"/>
    <col min="4" max="7" width="30.7109375" customWidth="1"/>
    <col min="8" max="8" width="19.28515625" customWidth="1"/>
    <col min="10" max="10" width="37.28515625" customWidth="1"/>
    <col min="12" max="12" width="37.28515625" customWidth="1"/>
    <col min="14" max="14" width="37.28515625" customWidth="1"/>
    <col min="16" max="16" width="37.7109375" customWidth="1"/>
    <col min="18" max="18" width="36.570312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3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04.7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04.7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78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67.7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64.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20.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2" zoomScaleNormal="62" workbookViewId="0">
      <selection activeCell="I100" sqref="I100:R112"/>
    </sheetView>
  </sheetViews>
  <sheetFormatPr defaultRowHeight="15" x14ac:dyDescent="0.25"/>
  <cols>
    <col min="3" max="3" width="19.42578125" customWidth="1"/>
    <col min="4" max="7" width="30.7109375" customWidth="1"/>
    <col min="8" max="8" width="20" customWidth="1"/>
    <col min="10" max="10" width="37.140625" customWidth="1"/>
    <col min="12" max="12" width="37.42578125" customWidth="1"/>
    <col min="14" max="14" width="37.140625" customWidth="1"/>
    <col min="16" max="16" width="36.42578125" customWidth="1"/>
    <col min="18" max="18" width="36.710937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7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36.2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04.7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72.7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52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60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20.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6" zoomScaleNormal="66" workbookViewId="0">
      <selection activeCell="I100" sqref="I100:R112"/>
    </sheetView>
  </sheetViews>
  <sheetFormatPr defaultRowHeight="15" x14ac:dyDescent="0.25"/>
  <cols>
    <col min="3" max="3" width="19.7109375" customWidth="1"/>
    <col min="4" max="7" width="30.7109375" customWidth="1"/>
    <col min="8" max="8" width="16" customWidth="1"/>
    <col min="10" max="10" width="36.140625" customWidth="1"/>
    <col min="12" max="12" width="37" customWidth="1"/>
    <col min="14" max="14" width="37.42578125" customWidth="1"/>
    <col min="16" max="16" width="37" customWidth="1"/>
    <col min="18" max="18" width="36.14062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75.75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20.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20.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76.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67.7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66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36.2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73"/>
  <sheetViews>
    <sheetView zoomScale="80" zoomScaleNormal="80" workbookViewId="0">
      <selection activeCell="P13" sqref="P13"/>
    </sheetView>
  </sheetViews>
  <sheetFormatPr defaultRowHeight="15" x14ac:dyDescent="0.25"/>
  <cols>
    <col min="4" max="4" width="22.85546875" customWidth="1"/>
  </cols>
  <sheetData>
    <row r="5" spans="2:13" x14ac:dyDescent="0.25">
      <c r="B5" s="38" t="s">
        <v>15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</row>
    <row r="6" spans="2:13" x14ac:dyDescent="0.25">
      <c r="B6" s="38" t="s">
        <v>37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2:13" x14ac:dyDescent="0.25">
      <c r="B7" s="38" t="s">
        <v>17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</row>
    <row r="9" spans="2:13" ht="172.5" customHeight="1" x14ac:dyDescent="0.25">
      <c r="B9" s="6"/>
      <c r="C9" s="7" t="s">
        <v>18</v>
      </c>
      <c r="D9" s="7" t="s">
        <v>19</v>
      </c>
      <c r="E9" s="8" t="s">
        <v>20</v>
      </c>
      <c r="F9" s="8" t="s">
        <v>21</v>
      </c>
      <c r="G9" s="8" t="s">
        <v>22</v>
      </c>
      <c r="H9" s="8" t="s">
        <v>23</v>
      </c>
      <c r="I9" s="8" t="s">
        <v>42</v>
      </c>
      <c r="J9" s="9" t="s">
        <v>24</v>
      </c>
      <c r="K9" s="10" t="s">
        <v>25</v>
      </c>
      <c r="L9" s="11" t="s">
        <v>26</v>
      </c>
      <c r="M9" s="6"/>
    </row>
    <row r="10" spans="2:13" x14ac:dyDescent="0.25">
      <c r="B10" s="6"/>
      <c r="C10" s="12">
        <v>1</v>
      </c>
      <c r="D10" s="12" t="s">
        <v>88</v>
      </c>
      <c r="E10" s="12">
        <v>2</v>
      </c>
      <c r="F10" s="12">
        <v>2</v>
      </c>
      <c r="G10" s="12">
        <v>2</v>
      </c>
      <c r="H10" s="12">
        <v>3</v>
      </c>
      <c r="I10" s="27">
        <v>2</v>
      </c>
      <c r="J10" s="13">
        <f t="shared" ref="J10" si="0">SUM(E10:I10)</f>
        <v>11</v>
      </c>
      <c r="K10" s="14">
        <f>AVERAGE(E10,F10,G10,H10)</f>
        <v>2.25</v>
      </c>
      <c r="L10" s="15" t="str">
        <f t="shared" ref="L10" si="1">IF(E10="","",VLOOKUP(K10,$K$71:$L$73,2,TRUE))</f>
        <v>ІІ ур</v>
      </c>
      <c r="M10" s="6"/>
    </row>
    <row r="11" spans="2:13" x14ac:dyDescent="0.25">
      <c r="C11" s="33"/>
      <c r="D11" s="31"/>
      <c r="E11" s="39"/>
      <c r="F11" s="39"/>
      <c r="G11" s="39"/>
      <c r="H11" s="31"/>
      <c r="I11" s="39"/>
      <c r="J11" s="39"/>
      <c r="K11" s="39"/>
      <c r="L11" s="40"/>
    </row>
    <row r="12" spans="2:13" x14ac:dyDescent="0.25">
      <c r="C12" s="41" t="s">
        <v>27</v>
      </c>
      <c r="D12" s="42"/>
      <c r="E12" s="42"/>
      <c r="F12" s="42"/>
      <c r="G12" s="43"/>
      <c r="H12" s="16">
        <f>COUNTA(D10:D10)</f>
        <v>1</v>
      </c>
      <c r="I12" s="41"/>
      <c r="J12" s="42"/>
      <c r="K12" s="42"/>
      <c r="L12" s="43"/>
    </row>
    <row r="13" spans="2:13" x14ac:dyDescent="0.25">
      <c r="C13" s="34" t="s">
        <v>28</v>
      </c>
      <c r="D13" s="34"/>
      <c r="E13" s="17">
        <f>COUNTIF(L10:L10,"І ур")</f>
        <v>0</v>
      </c>
      <c r="F13" s="35" t="s">
        <v>29</v>
      </c>
      <c r="G13" s="35"/>
      <c r="H13" s="18">
        <f>COUNTIF(L10:L10,"ІІ ур")</f>
        <v>1</v>
      </c>
      <c r="I13" s="35" t="s">
        <v>30</v>
      </c>
      <c r="J13" s="35"/>
      <c r="K13" s="17">
        <f>COUNTIF(L10:L10,"ІІІ ур")</f>
        <v>0</v>
      </c>
      <c r="L13" s="19"/>
    </row>
    <row r="14" spans="2:13" ht="71.25" customHeight="1" x14ac:dyDescent="0.25">
      <c r="C14" s="36" t="s">
        <v>31</v>
      </c>
      <c r="D14" s="36"/>
      <c r="E14" s="20">
        <f>(E13/H12)*100</f>
        <v>0</v>
      </c>
      <c r="F14" s="36" t="s">
        <v>32</v>
      </c>
      <c r="G14" s="36"/>
      <c r="H14" s="20">
        <f>(H13/H12)*100</f>
        <v>100</v>
      </c>
      <c r="I14" s="36" t="s">
        <v>33</v>
      </c>
      <c r="J14" s="36"/>
      <c r="K14" s="20">
        <f>(K13/H12)*100</f>
        <v>0</v>
      </c>
      <c r="L14" s="21"/>
    </row>
    <row r="16" spans="2:13" x14ac:dyDescent="0.25">
      <c r="D16" s="22"/>
      <c r="E16" s="37" t="s">
        <v>12</v>
      </c>
      <c r="F16" s="36"/>
      <c r="G16" s="36" t="s">
        <v>13</v>
      </c>
      <c r="H16" s="36"/>
      <c r="I16" s="36" t="s">
        <v>14</v>
      </c>
      <c r="J16" s="36"/>
    </row>
    <row r="17" spans="4:10" ht="34.5" customHeight="1" x14ac:dyDescent="0.25">
      <c r="D17" s="23" t="s">
        <v>31</v>
      </c>
      <c r="E17" s="31">
        <f>старт!E17</f>
        <v>0</v>
      </c>
      <c r="F17" s="32"/>
      <c r="G17" s="33">
        <f>E14</f>
        <v>0</v>
      </c>
      <c r="H17" s="32"/>
      <c r="I17" s="33"/>
      <c r="J17" s="32"/>
    </row>
    <row r="18" spans="4:10" ht="38.25" customHeight="1" x14ac:dyDescent="0.25">
      <c r="D18" s="23" t="s">
        <v>32</v>
      </c>
      <c r="E18" s="33">
        <f>старт!E18</f>
        <v>100</v>
      </c>
      <c r="F18" s="32"/>
      <c r="G18" s="33">
        <f>H14</f>
        <v>100</v>
      </c>
      <c r="H18" s="32"/>
      <c r="I18" s="33"/>
      <c r="J18" s="32"/>
    </row>
    <row r="19" spans="4:10" ht="39.75" customHeight="1" x14ac:dyDescent="0.25">
      <c r="D19" s="23" t="s">
        <v>33</v>
      </c>
      <c r="E19" s="33">
        <f>старт!E19</f>
        <v>0</v>
      </c>
      <c r="F19" s="32"/>
      <c r="G19" s="33">
        <f>K14</f>
        <v>0</v>
      </c>
      <c r="H19" s="32"/>
      <c r="I19" s="33"/>
      <c r="J19" s="32"/>
    </row>
    <row r="71" spans="11:12" x14ac:dyDescent="0.25">
      <c r="K71" s="24">
        <v>1</v>
      </c>
      <c r="L71" s="24" t="s">
        <v>34</v>
      </c>
    </row>
    <row r="72" spans="11:12" x14ac:dyDescent="0.25">
      <c r="K72" s="24">
        <v>1.6</v>
      </c>
      <c r="L72" s="24" t="s">
        <v>35</v>
      </c>
    </row>
    <row r="73" spans="11:12" x14ac:dyDescent="0.25">
      <c r="K73" s="24">
        <v>2.6</v>
      </c>
      <c r="L73" s="24" t="s">
        <v>36</v>
      </c>
    </row>
  </sheetData>
  <mergeCells count="24">
    <mergeCell ref="B5:M5"/>
    <mergeCell ref="B6:M6"/>
    <mergeCell ref="B7:M7"/>
    <mergeCell ref="C11:L11"/>
    <mergeCell ref="C12:G12"/>
    <mergeCell ref="I12:L12"/>
    <mergeCell ref="C13:D13"/>
    <mergeCell ref="F13:G13"/>
    <mergeCell ref="I13:J13"/>
    <mergeCell ref="C14:D14"/>
    <mergeCell ref="F14:G14"/>
    <mergeCell ref="I14:J14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5" zoomScaleNormal="55" workbookViewId="0">
      <selection activeCell="I100" sqref="I100:R112"/>
    </sheetView>
  </sheetViews>
  <sheetFormatPr defaultRowHeight="15" x14ac:dyDescent="0.25"/>
  <cols>
    <col min="3" max="3" width="19.28515625" customWidth="1"/>
    <col min="4" max="7" width="30.7109375" customWidth="1"/>
    <col min="8" max="8" width="22.140625" customWidth="1"/>
    <col min="10" max="10" width="37" customWidth="1"/>
    <col min="12" max="12" width="36.5703125" customWidth="1"/>
    <col min="14" max="14" width="37.28515625" customWidth="1"/>
    <col min="16" max="16" width="37.28515625" customWidth="1"/>
    <col min="18" max="18" width="37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9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04.7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20.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69.7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67.7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64.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36.2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3" zoomScaleNormal="53" workbookViewId="0">
      <selection activeCell="I100" sqref="I100:R112"/>
    </sheetView>
  </sheetViews>
  <sheetFormatPr defaultRowHeight="15" x14ac:dyDescent="0.25"/>
  <cols>
    <col min="3" max="3" width="19.140625" customWidth="1"/>
    <col min="4" max="7" width="30.7109375" customWidth="1"/>
    <col min="8" max="8" width="19.140625" customWidth="1"/>
    <col min="10" max="10" width="37" customWidth="1"/>
    <col min="12" max="12" width="37.140625" customWidth="1"/>
    <col min="14" max="14" width="38.140625" customWidth="1"/>
    <col min="16" max="16" width="37.5703125" customWidth="1"/>
    <col min="18" max="18" width="36.710937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5.5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04.7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04.7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55.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67.7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52.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20.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3" zoomScaleNormal="53" workbookViewId="0">
      <selection activeCell="I100" sqref="I100:R112"/>
    </sheetView>
  </sheetViews>
  <sheetFormatPr defaultRowHeight="15" x14ac:dyDescent="0.25"/>
  <cols>
    <col min="3" max="3" width="19" customWidth="1"/>
    <col min="4" max="7" width="30.7109375" customWidth="1"/>
    <col min="8" max="8" width="16.140625" customWidth="1"/>
    <col min="10" max="10" width="37.140625" customWidth="1"/>
    <col min="12" max="12" width="37.140625" customWidth="1"/>
    <col min="14" max="14" width="36.85546875" customWidth="1"/>
    <col min="16" max="16" width="36.85546875" customWidth="1"/>
    <col min="18" max="18" width="36.710937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0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20.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04.7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57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67.7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56.2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20.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5" zoomScaleNormal="55" workbookViewId="0">
      <selection activeCell="I100" sqref="I100:R112"/>
    </sheetView>
  </sheetViews>
  <sheetFormatPr defaultRowHeight="15" x14ac:dyDescent="0.25"/>
  <cols>
    <col min="3" max="3" width="19" customWidth="1"/>
    <col min="4" max="7" width="30.7109375" customWidth="1"/>
    <col min="8" max="8" width="17.42578125" customWidth="1"/>
    <col min="10" max="10" width="36.85546875" customWidth="1"/>
    <col min="12" max="12" width="37.140625" customWidth="1"/>
    <col min="14" max="14" width="37.140625" customWidth="1"/>
    <col min="16" max="16" width="37.28515625" customWidth="1"/>
    <col min="18" max="18" width="36.710937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4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04.7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04.7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52.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67.7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54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20.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2" zoomScaleNormal="62" workbookViewId="0">
      <selection activeCell="I100" sqref="I100:R112"/>
    </sheetView>
  </sheetViews>
  <sheetFormatPr defaultRowHeight="15" x14ac:dyDescent="0.25"/>
  <cols>
    <col min="3" max="3" width="19" customWidth="1"/>
    <col min="4" max="7" width="30.7109375" customWidth="1"/>
    <col min="8" max="8" width="18.85546875" customWidth="1"/>
    <col min="10" max="10" width="36.85546875" customWidth="1"/>
    <col min="12" max="12" width="37.42578125" customWidth="1"/>
    <col min="14" max="14" width="38.140625" customWidth="1"/>
    <col min="16" max="16" width="38" customWidth="1"/>
    <col min="18" max="18" width="36.570312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0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04.7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04.7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74.2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52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60.7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20.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7" zoomScaleNormal="57" workbookViewId="0">
      <selection activeCell="I100" sqref="I100:R112"/>
    </sheetView>
  </sheetViews>
  <sheetFormatPr defaultRowHeight="15" x14ac:dyDescent="0.25"/>
  <cols>
    <col min="3" max="3" width="19.140625" customWidth="1"/>
    <col min="4" max="7" width="30.7109375" customWidth="1"/>
    <col min="8" max="8" width="16.42578125" customWidth="1"/>
    <col min="10" max="10" width="37.140625" customWidth="1"/>
    <col min="12" max="12" width="36.85546875" customWidth="1"/>
    <col min="14" max="14" width="37" customWidth="1"/>
    <col min="16" max="16" width="36.42578125" customWidth="1"/>
    <col min="18" max="18" width="36.570312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0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36.2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20.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7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67.7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56.2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36.2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topLeftCell="A4" zoomScale="60" zoomScaleNormal="60" workbookViewId="0">
      <selection activeCell="I100" sqref="I100:R112"/>
    </sheetView>
  </sheetViews>
  <sheetFormatPr defaultRowHeight="15" x14ac:dyDescent="0.25"/>
  <cols>
    <col min="3" max="3" width="19" customWidth="1"/>
    <col min="4" max="7" width="30.7109375" customWidth="1"/>
    <col min="8" max="8" width="13" customWidth="1"/>
    <col min="10" max="10" width="36" customWidth="1"/>
    <col min="12" max="12" width="37" customWidth="1"/>
    <col min="14" max="14" width="36.85546875" customWidth="1"/>
    <col min="16" max="16" width="37.140625" customWidth="1"/>
    <col min="18" max="18" width="37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7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04.7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20.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72.7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67.7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54.7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36.2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4" zoomScaleNormal="64" workbookViewId="0">
      <selection activeCell="I100" sqref="I100:R112"/>
    </sheetView>
  </sheetViews>
  <sheetFormatPr defaultRowHeight="15" x14ac:dyDescent="0.25"/>
  <cols>
    <col min="3" max="3" width="19.140625" customWidth="1"/>
    <col min="4" max="7" width="30.7109375" customWidth="1"/>
    <col min="8" max="8" width="15.140625" customWidth="1"/>
    <col min="10" max="10" width="37.140625" customWidth="1"/>
    <col min="12" max="12" width="36.7109375" customWidth="1"/>
    <col min="14" max="14" width="36.5703125" customWidth="1"/>
    <col min="16" max="16" width="37" customWidth="1"/>
    <col min="18" max="18" width="36.14062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2.25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20.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20.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20.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73.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67.7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64.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36.2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4" zoomScaleNormal="64" workbookViewId="0">
      <selection activeCell="I100" sqref="I100:R112"/>
    </sheetView>
  </sheetViews>
  <sheetFormatPr defaultRowHeight="15" x14ac:dyDescent="0.25"/>
  <cols>
    <col min="3" max="3" width="19.28515625" customWidth="1"/>
    <col min="4" max="7" width="30.7109375" customWidth="1"/>
    <col min="8" max="8" width="15.42578125" customWidth="1"/>
    <col min="10" max="10" width="36.7109375" customWidth="1"/>
    <col min="12" max="12" width="36.7109375" customWidth="1"/>
    <col min="14" max="14" width="37.140625" customWidth="1"/>
    <col min="16" max="16" width="36.42578125" customWidth="1"/>
    <col min="18" max="18" width="38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4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36.2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20.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60.7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67.7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57.7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36.2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0" zoomScaleNormal="60" workbookViewId="0">
      <selection activeCell="I100" sqref="I100:R112"/>
    </sheetView>
  </sheetViews>
  <sheetFormatPr defaultRowHeight="15" x14ac:dyDescent="0.25"/>
  <cols>
    <col min="3" max="3" width="19.28515625" customWidth="1"/>
    <col min="4" max="7" width="30.7109375" customWidth="1"/>
    <col min="8" max="8" width="23.140625" customWidth="1"/>
    <col min="10" max="10" width="36.5703125" customWidth="1"/>
    <col min="12" max="12" width="36.28515625" customWidth="1"/>
    <col min="14" max="14" width="37.7109375" customWidth="1"/>
    <col min="16" max="16" width="36.7109375" customWidth="1"/>
    <col min="18" max="18" width="37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3.75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20.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20.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7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83.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80.2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36.2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73"/>
  <sheetViews>
    <sheetView zoomScale="69" zoomScaleNormal="69" workbookViewId="0">
      <selection activeCell="AD18" sqref="AD18"/>
    </sheetView>
  </sheetViews>
  <sheetFormatPr defaultRowHeight="15" x14ac:dyDescent="0.25"/>
  <cols>
    <col min="4" max="4" width="25.42578125" customWidth="1"/>
  </cols>
  <sheetData>
    <row r="5" spans="2:13" x14ac:dyDescent="0.25">
      <c r="B5" s="38" t="s">
        <v>15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</row>
    <row r="6" spans="2:13" x14ac:dyDescent="0.25">
      <c r="B6" s="38" t="s">
        <v>38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2:13" x14ac:dyDescent="0.25">
      <c r="B7" s="38" t="s">
        <v>17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</row>
    <row r="9" spans="2:13" ht="172.5" customHeight="1" x14ac:dyDescent="0.25">
      <c r="B9" s="6"/>
      <c r="C9" s="7" t="s">
        <v>18</v>
      </c>
      <c r="D9" s="7" t="s">
        <v>19</v>
      </c>
      <c r="E9" s="8" t="s">
        <v>20</v>
      </c>
      <c r="F9" s="8" t="s">
        <v>21</v>
      </c>
      <c r="G9" s="8" t="s">
        <v>22</v>
      </c>
      <c r="H9" s="8" t="s">
        <v>23</v>
      </c>
      <c r="I9" s="8" t="s">
        <v>42</v>
      </c>
      <c r="J9" s="9" t="s">
        <v>24</v>
      </c>
      <c r="K9" s="10" t="s">
        <v>25</v>
      </c>
      <c r="L9" s="11" t="s">
        <v>26</v>
      </c>
      <c r="M9" s="6"/>
    </row>
    <row r="10" spans="2:13" x14ac:dyDescent="0.25">
      <c r="B10" s="6"/>
      <c r="C10" s="12">
        <v>1</v>
      </c>
      <c r="D10" s="12" t="s">
        <v>88</v>
      </c>
      <c r="E10" s="12">
        <v>2</v>
      </c>
      <c r="F10" s="12">
        <v>2</v>
      </c>
      <c r="G10" s="12">
        <v>3</v>
      </c>
      <c r="H10" s="12">
        <v>3</v>
      </c>
      <c r="I10" s="27">
        <v>3</v>
      </c>
      <c r="J10" s="13">
        <f t="shared" ref="J10" si="0">SUM(E10:I10)</f>
        <v>13</v>
      </c>
      <c r="K10" s="14">
        <f>AVERAGE(E10,F10,G10,H10)</f>
        <v>2.5</v>
      </c>
      <c r="L10" s="15" t="str">
        <f t="shared" ref="L10" si="1">IF(E10="","",VLOOKUP(K10,$K$71:$L$73,2,TRUE))</f>
        <v>ІІ ур</v>
      </c>
      <c r="M10" s="6"/>
    </row>
    <row r="11" spans="2:13" x14ac:dyDescent="0.25">
      <c r="C11" s="33"/>
      <c r="D11" s="31"/>
      <c r="E11" s="39"/>
      <c r="F11" s="39"/>
      <c r="G11" s="39"/>
      <c r="H11" s="31"/>
      <c r="I11" s="39"/>
      <c r="J11" s="39"/>
      <c r="K11" s="39"/>
      <c r="L11" s="40"/>
    </row>
    <row r="12" spans="2:13" x14ac:dyDescent="0.25">
      <c r="C12" s="41" t="s">
        <v>27</v>
      </c>
      <c r="D12" s="42"/>
      <c r="E12" s="42"/>
      <c r="F12" s="42"/>
      <c r="G12" s="43"/>
      <c r="H12" s="16">
        <f>COUNTA(D10:D10)</f>
        <v>1</v>
      </c>
      <c r="I12" s="41"/>
      <c r="J12" s="42"/>
      <c r="K12" s="42"/>
      <c r="L12" s="43"/>
    </row>
    <row r="13" spans="2:13" x14ac:dyDescent="0.25">
      <c r="C13" s="34" t="s">
        <v>28</v>
      </c>
      <c r="D13" s="34"/>
      <c r="E13" s="17">
        <f>COUNTIF(L10:L10,"І ур")</f>
        <v>0</v>
      </c>
      <c r="F13" s="35" t="s">
        <v>29</v>
      </c>
      <c r="G13" s="35"/>
      <c r="H13" s="18">
        <f>COUNTIF(L10:L10,"ІІ ур")</f>
        <v>1</v>
      </c>
      <c r="I13" s="35" t="s">
        <v>30</v>
      </c>
      <c r="J13" s="35"/>
      <c r="K13" s="17">
        <f>COUNTIF(L10:L10,"ІІІ ур")</f>
        <v>0</v>
      </c>
      <c r="L13" s="19"/>
    </row>
    <row r="14" spans="2:13" ht="61.5" customHeight="1" x14ac:dyDescent="0.25">
      <c r="C14" s="36" t="s">
        <v>31</v>
      </c>
      <c r="D14" s="36"/>
      <c r="E14" s="20">
        <f>(E13/H12)*100</f>
        <v>0</v>
      </c>
      <c r="F14" s="36" t="s">
        <v>32</v>
      </c>
      <c r="G14" s="36"/>
      <c r="H14" s="20">
        <f>(H13/H12)*100</f>
        <v>100</v>
      </c>
      <c r="I14" s="36" t="s">
        <v>33</v>
      </c>
      <c r="J14" s="36"/>
      <c r="K14" s="20">
        <f>(K13/H12)*100</f>
        <v>0</v>
      </c>
      <c r="L14" s="21"/>
    </row>
    <row r="17" spans="4:10" x14ac:dyDescent="0.25">
      <c r="D17" s="22"/>
      <c r="E17" s="37" t="s">
        <v>12</v>
      </c>
      <c r="F17" s="36"/>
      <c r="G17" s="36" t="s">
        <v>13</v>
      </c>
      <c r="H17" s="36"/>
      <c r="I17" s="36" t="s">
        <v>14</v>
      </c>
      <c r="J17" s="36"/>
    </row>
    <row r="18" spans="4:10" ht="40.5" customHeight="1" x14ac:dyDescent="0.25">
      <c r="D18" s="23" t="s">
        <v>31</v>
      </c>
      <c r="E18" s="31">
        <f>старт!E17</f>
        <v>0</v>
      </c>
      <c r="F18" s="32"/>
      <c r="G18" s="33">
        <f>промежут!G17</f>
        <v>0</v>
      </c>
      <c r="H18" s="32"/>
      <c r="I18" s="33">
        <f>E14</f>
        <v>0</v>
      </c>
      <c r="J18" s="32"/>
    </row>
    <row r="19" spans="4:10" ht="39.75" customHeight="1" x14ac:dyDescent="0.25">
      <c r="D19" s="23" t="s">
        <v>32</v>
      </c>
      <c r="E19" s="33">
        <f>старт!E18</f>
        <v>100</v>
      </c>
      <c r="F19" s="32"/>
      <c r="G19" s="33">
        <f>промежут!G18</f>
        <v>100</v>
      </c>
      <c r="H19" s="32"/>
      <c r="I19" s="33">
        <f>H14</f>
        <v>100</v>
      </c>
      <c r="J19" s="32"/>
    </row>
    <row r="20" spans="4:10" ht="41.25" customHeight="1" x14ac:dyDescent="0.25">
      <c r="D20" s="23" t="s">
        <v>33</v>
      </c>
      <c r="E20" s="33">
        <f>старт!E19</f>
        <v>0</v>
      </c>
      <c r="F20" s="32"/>
      <c r="G20" s="33">
        <f>промежут!G19</f>
        <v>0</v>
      </c>
      <c r="H20" s="32"/>
      <c r="I20" s="33">
        <f>K14</f>
        <v>0</v>
      </c>
      <c r="J20" s="32"/>
    </row>
    <row r="71" spans="11:12" x14ac:dyDescent="0.25">
      <c r="K71" s="24">
        <v>1</v>
      </c>
      <c r="L71" s="24" t="s">
        <v>34</v>
      </c>
    </row>
    <row r="72" spans="11:12" x14ac:dyDescent="0.25">
      <c r="K72" s="24">
        <v>1.6</v>
      </c>
      <c r="L72" s="24" t="s">
        <v>35</v>
      </c>
    </row>
    <row r="73" spans="11:12" x14ac:dyDescent="0.25">
      <c r="K73" s="24">
        <v>2.6</v>
      </c>
      <c r="L73" s="24" t="s">
        <v>36</v>
      </c>
    </row>
  </sheetData>
  <mergeCells count="24">
    <mergeCell ref="B5:M5"/>
    <mergeCell ref="B6:M6"/>
    <mergeCell ref="B7:M7"/>
    <mergeCell ref="C11:L11"/>
    <mergeCell ref="C12:G12"/>
    <mergeCell ref="I12:L12"/>
    <mergeCell ref="C13:D13"/>
    <mergeCell ref="F13:G13"/>
    <mergeCell ref="I13:J13"/>
    <mergeCell ref="C14:D14"/>
    <mergeCell ref="F14:G14"/>
    <mergeCell ref="I14:J14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7" zoomScaleNormal="57" workbookViewId="0">
      <selection activeCell="I100" sqref="I100:R112"/>
    </sheetView>
  </sheetViews>
  <sheetFormatPr defaultRowHeight="15" x14ac:dyDescent="0.25"/>
  <cols>
    <col min="3" max="3" width="19.28515625" customWidth="1"/>
    <col min="4" max="7" width="30.7109375" customWidth="1"/>
    <col min="8" max="8" width="19.7109375" customWidth="1"/>
    <col min="10" max="10" width="37" customWidth="1"/>
    <col min="12" max="12" width="37.140625" customWidth="1"/>
    <col min="14" max="14" width="36.85546875" customWidth="1"/>
    <col min="16" max="16" width="37" customWidth="1"/>
    <col min="18" max="18" width="36.8554687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4.5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20.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04.7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67.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67.7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69.7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20.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0" zoomScaleNormal="60" workbookViewId="0">
      <selection activeCell="H10" sqref="H10"/>
    </sheetView>
  </sheetViews>
  <sheetFormatPr defaultRowHeight="15" x14ac:dyDescent="0.25"/>
  <cols>
    <col min="3" max="3" width="18.85546875" customWidth="1"/>
    <col min="4" max="7" width="30.7109375" customWidth="1"/>
    <col min="8" max="8" width="24" customWidth="1"/>
    <col min="9" max="9" width="9.140625" customWidth="1"/>
    <col min="10" max="10" width="36.28515625" customWidth="1"/>
    <col min="11" max="11" width="6.140625" customWidth="1"/>
    <col min="12" max="12" width="30.140625" customWidth="1"/>
    <col min="13" max="13" width="6.42578125" customWidth="1"/>
    <col min="14" max="14" width="34.42578125" customWidth="1"/>
    <col min="15" max="15" width="6.85546875" customWidth="1"/>
    <col min="16" max="16" width="38.140625" customWidth="1"/>
    <col min="17" max="17" width="8.28515625" customWidth="1"/>
    <col min="18" max="18" width="34.5703125" customWidth="1"/>
  </cols>
  <sheetData>
    <row r="2" spans="3:8" ht="15.75" x14ac:dyDescent="0.25">
      <c r="D2" s="47" t="s">
        <v>39</v>
      </c>
      <c r="E2" s="47"/>
      <c r="F2" s="47"/>
    </row>
    <row r="4" spans="3:8" ht="15.75" x14ac:dyDescent="0.25">
      <c r="C4" s="48" t="s">
        <v>89</v>
      </c>
      <c r="D4" s="49"/>
      <c r="E4" s="49"/>
      <c r="F4" s="49"/>
      <c r="G4" s="49"/>
    </row>
    <row r="6" spans="3:8" ht="69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178.5" customHeight="1" x14ac:dyDescent="0.25">
      <c r="C7" s="3" t="s">
        <v>5</v>
      </c>
      <c r="D7" s="25" t="str">
        <f>IF(D17="","",VLOOKUP(D17,$I$100:$J$102,2,TRUE))</f>
        <v>Продолжить работу над различными видами основных движений, формировать представления о здоровом образе жизни, учить кататься с невысокой горки, на трехколесном велосипеде</v>
      </c>
      <c r="E7" s="25" t="str">
        <f>IF(D18="","",VLOOKUP(D18,$I$105:$J$107,2,TRUE))</f>
        <v>Закреплять умение правильно выполнять основные движения, принимать нужное исходное положение при выполнении физкультурных упражнений, проявлять самостоятельность при выполнении культурно-гигиенических навыков</v>
      </c>
      <c r="F7" s="25" t="str">
        <f>IF(D19="","",VLOOKUP(D19,$I$110:$J$112,2,TRUE))</f>
        <v>Закрепелять умение правильно выполнять элементы спортивных упражнений, соблюдать последовательность при выполнении комплекса обще-развивающих упражнений, развивать самостоятельность при самообслуживании</v>
      </c>
      <c r="G7" s="2" t="s">
        <v>90</v>
      </c>
    </row>
    <row r="8" spans="3:8" ht="150.75" customHeight="1" x14ac:dyDescent="0.25">
      <c r="C8" s="3" t="s">
        <v>6</v>
      </c>
      <c r="D8" s="25" t="str">
        <f>IF(E17="","",VLOOKUP(E17,$K$100:$L$102,2,TRUE))</f>
        <v>Закреплять умение согласовывать слова в роде, числе, падеже,  внятно произносить гласные и согласные звуки, фомировать умение воспринемать интонационные оттенки в исполнении, передаче характера  персонажей, формировать представление о значении словосочетаний на казахском языке, уметь их правильно связать.</v>
      </c>
      <c r="E8" s="25" t="str">
        <f>IF(E18="","",VLOOKUP(E18,$K$105:$L$107,2,TRUE))</f>
        <v>Совершенствовать умения правильного произношения звуков речи и слухового внимания, расширять словарный запас введеним в словарь антонимов, формировать навык связной речи при рассматривании картин, умение узнавать знакомые произведения по картинкамзакреплять умение произносить слова, обозначающие цвет, величину, количество предметов на казахском языке.</v>
      </c>
      <c r="F8" s="25" t="str">
        <f>IF(E19="","",VLOOKUP(E19,$I$110:$J$112,2,TRUE))</f>
        <v>Закрепелять умение правильно выполнять элементы спортивных упражнений, соблюдать последовательность при выполнении комплекса обще-развивающих упражнений, развивать самостоятельность при самообслуживании</v>
      </c>
      <c r="G8" s="1" t="s">
        <v>91</v>
      </c>
    </row>
    <row r="9" spans="3:8" ht="242.25" customHeight="1" x14ac:dyDescent="0.25">
      <c r="C9" s="3" t="s">
        <v>7</v>
      </c>
      <c r="D9" s="25" t="str">
        <f>IF(F17="","",VLOOKUP(F17,$M$100:$N$102,2,TRUE))</f>
        <v>Формировать умение выделять из группы один предмет и объединять в группы, сравнивать однородные предметы по различным характеристикам, узнавать и называть круг, квадрат, треугольник, формировать способность определять и называть части постороек, соотносить их с размерами игрушек, развивать представление о природе родного края, домашних и диких животных, птицах, насекомых</v>
      </c>
      <c r="E9" s="25" t="str">
        <f>IF(F18="","",VLOOKUP(F18,$M$105:$N$107,2,TRUE))</f>
        <v>Формировать представление о понятии "много", "один", "по оному", "ни одного", ориентироваться в пространстве и времени, развивать навык преобразовывания листа бумаги в объемные формы, используя различные способы, закреплять знания о сезонныхх изменениях в природе, повадках птиц и животных, правилах поведения в природе</v>
      </c>
      <c r="F9" s="25" t="str">
        <f>IF(F19="","",VLOOKUP(F19,$I$110:$J$112,2,TRUE))</f>
        <v>Продолжать закреплять умение перестраиваться в коллону по одному с выполнением различных заданий,  развивать умение применять технику спортивных упражнений в спортивных играх, поощрять самостоятельность  при выполнении культурно-гигиенических навыков</v>
      </c>
      <c r="G9" s="2" t="s">
        <v>92</v>
      </c>
    </row>
    <row r="10" spans="3:8" ht="207" customHeight="1" x14ac:dyDescent="0.25">
      <c r="C10" s="3" t="s">
        <v>8</v>
      </c>
      <c r="D10" s="25" t="str">
        <f>IF(G17="","",VLOOKUP(G17,$O$100:$P$102,2,TRUE))</f>
        <v>Учитьучить наносить красками штихи, мазки, полоски на листе бумаге, сплющивать шарик между ладонями, делать пальцем углубление на поверхности, выкладывать симетричные фигуры на листе, формировать желание подпевать взрослому</v>
      </c>
      <c r="E10" s="25" t="str">
        <f>IF(G18="","",VLOOKUP(G18,$O$105:$P$107,2,TRUE))</f>
        <v>Закреплять умение  создавать несложные сюжетные композиции, закреплять навык лепки элеементов  украшений, раскладывания в определенной последовательности узора из геометрических форм, развиватьт умение выполнять танцевальные движения со сменой динамики по одному</v>
      </c>
      <c r="F10" s="25" t="str">
        <f>IF(G19="","",VLOOKUP(G19,$I$110:$J$112,2,TRUE))</f>
        <v>Продолжать закреплять умение перестраиваться в коллону по одному с выполнением различных заданий,  развивать умение применять технику спортивных упражнений в спортивных играх, поощрять самостоятельность  при выполнении культурно-гигиенических навыков</v>
      </c>
      <c r="G10" s="2" t="s">
        <v>94</v>
      </c>
    </row>
    <row r="11" spans="3:8" ht="222.75" customHeight="1" x14ac:dyDescent="0.25">
      <c r="C11" s="29" t="s">
        <v>10</v>
      </c>
      <c r="D11" s="25" t="e">
        <f>IF(H17="","",VLOOKUP(H17,$Q$100:$R$102,2,TRUE))</f>
        <v>#N/A</v>
      </c>
      <c r="E11" s="25" t="str">
        <f>IF(H18="","",VLOOKUP(H18,$Q$105:$R$107,2,TRUE))</f>
        <v>закреплять названия транспортных средств, вызывать желание участвовать в посильном труде со взрослым</v>
      </c>
      <c r="F11" s="25" t="s">
        <v>93</v>
      </c>
      <c r="G11" s="28" t="s">
        <v>95</v>
      </c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>
        <f>старт!E10</f>
        <v>2</v>
      </c>
      <c r="E17" s="5">
        <f>старт!F10</f>
        <v>2</v>
      </c>
      <c r="F17" s="5">
        <f>старт!G10</f>
        <v>2</v>
      </c>
      <c r="G17" s="5">
        <f>старт!H10</f>
        <v>1</v>
      </c>
      <c r="H17" s="30">
        <f>старт!I10</f>
        <v>0</v>
      </c>
    </row>
    <row r="18" spans="3:8" x14ac:dyDescent="0.25">
      <c r="C18" s="5" t="s">
        <v>13</v>
      </c>
      <c r="D18" s="5">
        <f>промежут!E10</f>
        <v>2</v>
      </c>
      <c r="E18" s="5">
        <f>промежут!F10</f>
        <v>2</v>
      </c>
      <c r="F18" s="5">
        <f>промежут!G10</f>
        <v>2</v>
      </c>
      <c r="G18" s="5">
        <f>промежут!H10</f>
        <v>3</v>
      </c>
      <c r="H18" s="30">
        <f>промежут!I10</f>
        <v>2</v>
      </c>
    </row>
    <row r="19" spans="3:8" x14ac:dyDescent="0.25">
      <c r="C19" s="5" t="s">
        <v>14</v>
      </c>
      <c r="D19" s="5">
        <f>итог!E10</f>
        <v>2</v>
      </c>
      <c r="E19" s="5">
        <f>итог!F10</f>
        <v>2</v>
      </c>
      <c r="F19" s="5">
        <f>итог!G10</f>
        <v>3</v>
      </c>
      <c r="G19" s="5">
        <f>итог!H10</f>
        <v>3</v>
      </c>
      <c r="H19" s="30">
        <f>итог!I10</f>
        <v>3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0.75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36.2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52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67.7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252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362.2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236.25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83.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83.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tabSelected="1" zoomScale="57" zoomScaleNormal="57" workbookViewId="0">
      <selection activeCell="I100" sqref="I100:R112"/>
    </sheetView>
  </sheetViews>
  <sheetFormatPr defaultRowHeight="15" x14ac:dyDescent="0.25"/>
  <cols>
    <col min="3" max="3" width="19.7109375" customWidth="1"/>
    <col min="4" max="7" width="30.7109375" customWidth="1"/>
    <col min="8" max="8" width="14.140625" customWidth="1"/>
    <col min="10" max="10" width="36.140625" customWidth="1"/>
    <col min="12" max="12" width="37.140625" customWidth="1"/>
    <col min="14" max="14" width="37" customWidth="1"/>
    <col min="16" max="16" width="36.7109375" customWidth="1"/>
    <col min="18" max="18" width="36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41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83.2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3.75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20.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04.7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75.7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67.7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66.7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20.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5" zoomScaleNormal="55" workbookViewId="0">
      <selection activeCell="I100" sqref="I100:R112"/>
    </sheetView>
  </sheetViews>
  <sheetFormatPr defaultRowHeight="15" x14ac:dyDescent="0.25"/>
  <cols>
    <col min="3" max="3" width="19.28515625" customWidth="1"/>
    <col min="4" max="7" width="30.7109375" customWidth="1"/>
    <col min="8" max="8" width="15.85546875" customWidth="1"/>
    <col min="10" max="10" width="37.140625" customWidth="1"/>
    <col min="12" max="12" width="35.5703125" customWidth="1"/>
    <col min="14" max="14" width="37.28515625" customWidth="1"/>
    <col min="16" max="16" width="36.7109375" customWidth="1"/>
    <col min="18" max="18" width="36.570312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8.5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20.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20.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69.7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83.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62.2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36.2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topLeftCell="A4" zoomScale="64" zoomScaleNormal="64" workbookViewId="0">
      <selection activeCell="I100" sqref="I100:R112"/>
    </sheetView>
  </sheetViews>
  <sheetFormatPr defaultRowHeight="15" x14ac:dyDescent="0.25"/>
  <cols>
    <col min="3" max="3" width="19" customWidth="1"/>
    <col min="4" max="7" width="30.7109375" customWidth="1"/>
    <col min="8" max="8" width="16" customWidth="1"/>
    <col min="10" max="10" width="36.5703125" customWidth="1"/>
    <col min="12" max="12" width="38" customWidth="1"/>
    <col min="14" max="14" width="37.7109375" customWidth="1"/>
    <col min="16" max="16" width="37.28515625" customWidth="1"/>
    <col min="18" max="18" width="36.570312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9.25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04.7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04.7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72.7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52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59.2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20.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7" zoomScaleNormal="57" workbookViewId="0">
      <selection activeCell="I100" sqref="I100:R112"/>
    </sheetView>
  </sheetViews>
  <sheetFormatPr defaultRowHeight="15" x14ac:dyDescent="0.25"/>
  <cols>
    <col min="3" max="3" width="18.85546875" customWidth="1"/>
    <col min="4" max="7" width="30.7109375" customWidth="1"/>
    <col min="8" max="8" width="16.140625" customWidth="1"/>
    <col min="10" max="10" width="35.7109375" customWidth="1"/>
    <col min="12" max="12" width="36" customWidth="1"/>
    <col min="14" max="14" width="36.7109375" customWidth="1"/>
    <col min="16" max="16" width="36.42578125" customWidth="1"/>
    <col min="18" max="18" width="36.710937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7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36.2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20.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75.7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83.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77.25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36.2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71" zoomScaleNormal="71" workbookViewId="0">
      <selection activeCell="I100" sqref="I100:R112"/>
    </sheetView>
  </sheetViews>
  <sheetFormatPr defaultRowHeight="15" x14ac:dyDescent="0.25"/>
  <cols>
    <col min="3" max="3" width="19.7109375" customWidth="1"/>
    <col min="4" max="8" width="30.7109375" customWidth="1"/>
    <col min="10" max="10" width="36.7109375" customWidth="1"/>
    <col min="12" max="12" width="36.7109375" customWidth="1"/>
    <col min="14" max="14" width="36.7109375" customWidth="1"/>
    <col min="16" max="16" width="36.5703125" customWidth="1"/>
    <col min="18" max="18" width="36.5703125" customWidth="1"/>
  </cols>
  <sheetData>
    <row r="2" spans="3:8" ht="15.75" x14ac:dyDescent="0.25">
      <c r="D2" s="47" t="s">
        <v>9</v>
      </c>
      <c r="E2" s="47"/>
      <c r="F2" s="47"/>
    </row>
    <row r="4" spans="3:8" ht="15.75" x14ac:dyDescent="0.25">
      <c r="C4" s="48" t="s">
        <v>40</v>
      </c>
      <c r="D4" s="49"/>
      <c r="E4" s="49"/>
      <c r="F4" s="49"/>
      <c r="G4" s="49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IF(E19="","",VLOOKUP(E19,$I$110:$J$112,2,TRUE))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IF(F19="","",VLOOKUP(F19,$I$110:$J$112,2,TRUE))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IF(G19="","",VLOOKUP(G19,$I$110:$J$112,2,TRUE))</f>
        <v>#REF!</v>
      </c>
      <c r="G10" s="2"/>
    </row>
    <row r="11" spans="3:8" ht="69.95" customHeight="1" x14ac:dyDescent="0.25">
      <c r="C11" s="29" t="s">
        <v>10</v>
      </c>
      <c r="D11" s="25" t="e">
        <f>IF(H17="","",VLOOKUP(H17,$Q$100:$R$102,2,TRUE))</f>
        <v>#REF!</v>
      </c>
      <c r="E11" s="25" t="e">
        <f>IF(H18="","",VLOOKUP(H18,$Q$105:$R$107,2,TRUE))</f>
        <v>#REF!</v>
      </c>
      <c r="F11" s="25" t="e">
        <f>IF(H19="","",VLOOKUP(H19,$I$110:$J$112,2,TRUE))</f>
        <v>#REF!</v>
      </c>
      <c r="G11" s="28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0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0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0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0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3" customHeight="1" x14ac:dyDescent="0.25">
      <c r="I100" s="22">
        <v>1</v>
      </c>
      <c r="J100" s="2" t="s">
        <v>43</v>
      </c>
      <c r="K100" s="22">
        <v>1</v>
      </c>
      <c r="L100" s="2" t="s">
        <v>46</v>
      </c>
      <c r="M100" s="26">
        <v>1</v>
      </c>
      <c r="N100" s="2" t="s">
        <v>49</v>
      </c>
      <c r="O100" s="2">
        <v>1</v>
      </c>
      <c r="P100" s="2" t="s">
        <v>50</v>
      </c>
      <c r="Q100" s="2">
        <v>1</v>
      </c>
      <c r="R100" s="2" t="s">
        <v>51</v>
      </c>
    </row>
    <row r="101" spans="9:18" ht="204.75" x14ac:dyDescent="0.25">
      <c r="I101" s="22">
        <v>1.6</v>
      </c>
      <c r="J101" s="2" t="s">
        <v>44</v>
      </c>
      <c r="K101" s="22">
        <v>1.6</v>
      </c>
      <c r="L101" s="2" t="s">
        <v>47</v>
      </c>
      <c r="M101" s="22">
        <v>1.6</v>
      </c>
      <c r="N101" s="2" t="s">
        <v>52</v>
      </c>
      <c r="O101" s="22">
        <v>1.6</v>
      </c>
      <c r="P101" s="2" t="s">
        <v>53</v>
      </c>
      <c r="Q101" s="22">
        <v>1.6</v>
      </c>
      <c r="R101" s="2" t="s">
        <v>54</v>
      </c>
    </row>
    <row r="102" spans="9:18" ht="236.25" x14ac:dyDescent="0.25">
      <c r="I102" s="22">
        <v>2.6</v>
      </c>
      <c r="J102" s="2" t="s">
        <v>45</v>
      </c>
      <c r="K102" s="22">
        <v>2.6</v>
      </c>
      <c r="L102" s="2" t="s">
        <v>48</v>
      </c>
      <c r="M102" s="22">
        <v>2.6</v>
      </c>
      <c r="N102" s="2" t="s">
        <v>55</v>
      </c>
      <c r="O102" s="22">
        <v>2.6</v>
      </c>
      <c r="P102" s="2" t="s">
        <v>56</v>
      </c>
      <c r="Q102" s="22">
        <v>2.6</v>
      </c>
      <c r="R102" s="2" t="s">
        <v>57</v>
      </c>
    </row>
    <row r="105" spans="9:18" ht="220.5" x14ac:dyDescent="0.25">
      <c r="I105" s="22">
        <v>1</v>
      </c>
      <c r="J105" s="2" t="s">
        <v>58</v>
      </c>
      <c r="K105" s="22">
        <v>1</v>
      </c>
      <c r="L105" s="2" t="s">
        <v>59</v>
      </c>
      <c r="M105" s="26">
        <v>1</v>
      </c>
      <c r="N105" s="2" t="s">
        <v>60</v>
      </c>
      <c r="O105" s="2">
        <v>1</v>
      </c>
      <c r="P105" s="2" t="s">
        <v>61</v>
      </c>
      <c r="Q105" s="2">
        <v>1</v>
      </c>
      <c r="R105" s="2" t="s">
        <v>62</v>
      </c>
    </row>
    <row r="106" spans="9:18" ht="77.25" customHeight="1" x14ac:dyDescent="0.25">
      <c r="I106" s="22">
        <v>1.6</v>
      </c>
      <c r="J106" s="2" t="s">
        <v>63</v>
      </c>
      <c r="K106" s="22">
        <v>1.6</v>
      </c>
      <c r="L106" s="2" t="s">
        <v>64</v>
      </c>
      <c r="M106" s="22">
        <v>1.6</v>
      </c>
      <c r="N106" s="2" t="s">
        <v>65</v>
      </c>
      <c r="O106" s="22">
        <v>1.6</v>
      </c>
      <c r="P106" s="2" t="s">
        <v>66</v>
      </c>
      <c r="Q106" s="22">
        <v>1.6</v>
      </c>
      <c r="R106" s="2" t="s">
        <v>67</v>
      </c>
    </row>
    <row r="107" spans="9:18" ht="267.75" x14ac:dyDescent="0.25">
      <c r="I107" s="22">
        <v>2.6</v>
      </c>
      <c r="J107" s="2" t="s">
        <v>68</v>
      </c>
      <c r="K107" s="22">
        <v>2.6</v>
      </c>
      <c r="L107" s="2" t="s">
        <v>69</v>
      </c>
      <c r="M107" s="22">
        <v>2.6</v>
      </c>
      <c r="N107" s="2" t="s">
        <v>70</v>
      </c>
      <c r="O107" s="22">
        <v>2.6</v>
      </c>
      <c r="P107" s="2" t="s">
        <v>71</v>
      </c>
      <c r="Q107" s="22">
        <v>2.6</v>
      </c>
      <c r="R107" s="2" t="s">
        <v>72</v>
      </c>
    </row>
    <row r="110" spans="9:18" ht="60" customHeight="1" x14ac:dyDescent="0.25">
      <c r="I110" s="22">
        <v>1</v>
      </c>
      <c r="J110" s="2" t="s">
        <v>73</v>
      </c>
      <c r="K110" s="22">
        <v>1</v>
      </c>
      <c r="L110" s="2" t="s">
        <v>74</v>
      </c>
      <c r="M110" s="26">
        <v>1</v>
      </c>
      <c r="N110" s="2" t="s">
        <v>75</v>
      </c>
      <c r="O110" s="2">
        <v>1</v>
      </c>
      <c r="P110" s="2" t="s">
        <v>76</v>
      </c>
      <c r="Q110" s="2">
        <v>1</v>
      </c>
      <c r="R110" s="2" t="s">
        <v>77</v>
      </c>
    </row>
    <row r="111" spans="9:18" ht="236.25" x14ac:dyDescent="0.25">
      <c r="I111" s="22">
        <v>1.6</v>
      </c>
      <c r="J111" s="2" t="s">
        <v>78</v>
      </c>
      <c r="K111" s="22">
        <v>1.6</v>
      </c>
      <c r="L111" s="2" t="s">
        <v>79</v>
      </c>
      <c r="M111" s="22">
        <v>1.6</v>
      </c>
      <c r="N111" s="2" t="s">
        <v>80</v>
      </c>
      <c r="O111" s="22">
        <v>1.6</v>
      </c>
      <c r="P111" s="2" t="s">
        <v>81</v>
      </c>
      <c r="Q111" s="22">
        <v>1.6</v>
      </c>
      <c r="R111" s="2" t="s">
        <v>82</v>
      </c>
    </row>
    <row r="112" spans="9:18" ht="236.25" x14ac:dyDescent="0.25">
      <c r="I112" s="22">
        <v>2.6</v>
      </c>
      <c r="J112" s="2" t="s">
        <v>83</v>
      </c>
      <c r="K112" s="22">
        <v>2.6</v>
      </c>
      <c r="L112" s="2" t="s">
        <v>84</v>
      </c>
      <c r="M112" s="22">
        <v>2.6</v>
      </c>
      <c r="N112" s="2" t="s">
        <v>85</v>
      </c>
      <c r="O112" s="22">
        <v>2.6</v>
      </c>
      <c r="P112" s="2" t="s">
        <v>86</v>
      </c>
      <c r="Q112" s="22">
        <v>2.6</v>
      </c>
      <c r="R112" s="2" t="s">
        <v>87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30</vt:i4>
      </vt:variant>
    </vt:vector>
  </HeadingPairs>
  <TitlesOfParts>
    <vt:vector size="30" baseType="lpstr">
      <vt:lpstr>старт</vt:lpstr>
      <vt:lpstr>промежут</vt:lpstr>
      <vt:lpstr>итог</vt:lpstr>
      <vt:lpstr>ангелина</vt:lpstr>
      <vt:lpstr>Толқын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Лист14</vt:lpstr>
      <vt:lpstr>Лист15</vt:lpstr>
      <vt:lpstr>Лист16</vt:lpstr>
      <vt:lpstr>Лист17</vt:lpstr>
      <vt:lpstr>Лист18</vt:lpstr>
      <vt:lpstr>Лист19</vt:lpstr>
      <vt:lpstr>Лист20</vt:lpstr>
      <vt:lpstr>Лист21</vt:lpstr>
      <vt:lpstr>Лист22</vt:lpstr>
      <vt:lpstr>Лист23</vt:lpstr>
      <vt:lpstr>Лист24</vt:lpstr>
      <vt:lpstr>Лист25</vt:lpstr>
      <vt:lpstr>Лист26</vt:lpstr>
      <vt:lpstr>Лист27</vt:lpstr>
      <vt:lpstr>Лист28</vt:lpstr>
      <vt:lpstr>Лист29</vt:lpstr>
      <vt:lpstr>Лист30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2018-12-11T18:46:57Z</dcterms:created>
  <dcterms:modified xsi:type="dcterms:W3CDTF">2023-08-24T16:27:30Z</dcterms:modified>
</cp:coreProperties>
</file>